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1.DorProject.local\Sharing\Design\2024\Berdi subvencia\Berd\Drawings and summaries - shenqer\Drawings&amp;summaries\mastoci N82-mshakuyti tun\BoQ\"/>
    </mc:Choice>
  </mc:AlternateContent>
  <bookViews>
    <workbookView xWindow="0" yWindow="0" windowWidth="20364" windowHeight="6024" tabRatio="910"/>
  </bookViews>
  <sheets>
    <sheet name="Ampop ampopagir" sheetId="1" r:id="rId1"/>
  </sheets>
  <definedNames>
    <definedName name="_xlnm.Print_Area" localSheetId="0">'Ampop ampopagir'!$A$1:$H$123</definedName>
    <definedName name="_xlnm.Print_Titles" localSheetId="0">'Ampop ampopagir'!$6:$6</definedName>
  </definedNames>
  <calcPr calcId="162913"/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8" i="1"/>
  <c r="H83" i="1"/>
  <c r="H84" i="1"/>
  <c r="H10" i="1" l="1"/>
  <c r="H11" i="1"/>
  <c r="H12" i="1"/>
  <c r="H13" i="1"/>
  <c r="H15" i="1"/>
  <c r="H16" i="1"/>
  <c r="H17" i="1"/>
  <c r="H19" i="1"/>
  <c r="H20" i="1"/>
  <c r="H21" i="1"/>
  <c r="H22" i="1"/>
  <c r="H23" i="1"/>
  <c r="H24" i="1"/>
  <c r="H25" i="1"/>
  <c r="H26" i="1"/>
  <c r="H27" i="1"/>
  <c r="H30" i="1"/>
  <c r="H31" i="1"/>
  <c r="H32" i="1"/>
  <c r="H34" i="1"/>
  <c r="H35" i="1"/>
  <c r="H36" i="1"/>
  <c r="H37" i="1"/>
  <c r="H39" i="1"/>
  <c r="H40" i="1"/>
  <c r="H41" i="1"/>
  <c r="H42" i="1"/>
  <c r="H43" i="1"/>
  <c r="H44" i="1"/>
  <c r="H45" i="1"/>
  <c r="H46" i="1"/>
  <c r="H48" i="1"/>
  <c r="H50" i="1"/>
  <c r="H53" i="1"/>
  <c r="H54" i="1"/>
  <c r="H55" i="1"/>
  <c r="H57" i="1"/>
  <c r="H58" i="1"/>
  <c r="H59" i="1"/>
  <c r="H60" i="1"/>
  <c r="H61" i="1"/>
  <c r="H62" i="1"/>
  <c r="H63" i="1"/>
  <c r="H64" i="1"/>
  <c r="H65" i="1"/>
  <c r="H67" i="1"/>
  <c r="H68" i="1"/>
  <c r="H69" i="1"/>
  <c r="H70" i="1"/>
  <c r="H71" i="1"/>
  <c r="H72" i="1"/>
  <c r="H74" i="1"/>
  <c r="H75" i="1"/>
  <c r="H76" i="1"/>
  <c r="H79" i="1"/>
  <c r="H80" i="1"/>
  <c r="H81" i="1"/>
  <c r="H82" i="1"/>
  <c r="H85" i="1"/>
  <c r="H86" i="1"/>
  <c r="H87" i="1"/>
  <c r="H89" i="1"/>
  <c r="H90" i="1"/>
  <c r="H91" i="1"/>
  <c r="H92" i="1"/>
  <c r="H93" i="1"/>
  <c r="H94" i="1"/>
  <c r="H95" i="1"/>
  <c r="H96" i="1"/>
  <c r="H97" i="1"/>
  <c r="H99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13" i="1"/>
  <c r="H114" i="1"/>
  <c r="H116" i="1"/>
  <c r="H117" i="1"/>
  <c r="H118" i="1"/>
  <c r="H8" i="1"/>
  <c r="I49" i="1" l="1"/>
  <c r="I18" i="1"/>
  <c r="I28" i="1"/>
  <c r="I14" i="1"/>
  <c r="I9" i="1"/>
  <c r="H119" i="1"/>
  <c r="G126" i="1" s="1"/>
</calcChain>
</file>

<file path=xl/sharedStrings.xml><?xml version="1.0" encoding="utf-8"?>
<sst xmlns="http://schemas.openxmlformats.org/spreadsheetml/2006/main" count="436" uniqueCount="220">
  <si>
    <t>NN</t>
  </si>
  <si>
    <t>п.м.</t>
  </si>
  <si>
    <t>գծմ</t>
  </si>
  <si>
    <t>Հետադարձ լիցք ձեռքով</t>
  </si>
  <si>
    <t xml:space="preserve">Ավազային  ա/բ հ=3սմ  </t>
  </si>
  <si>
    <t>III. Երթևեկելի մաս</t>
  </si>
  <si>
    <t>III. Проезжая часть</t>
  </si>
  <si>
    <t>п.м</t>
  </si>
  <si>
    <t>Песчаный а/б  հ=3 см</t>
  </si>
  <si>
    <t>I. Նախապատրաստական աշխատանքներ</t>
  </si>
  <si>
    <t>Բակում գոյություն ունեցող դիտահորների բարձրացում</t>
  </si>
  <si>
    <t>II. Հողային աշխատանքներ</t>
  </si>
  <si>
    <t>II.  Зем. работы</t>
  </si>
  <si>
    <t>Սալարկման հիմք խոշոր ավազ h=10 սմ</t>
  </si>
  <si>
    <t>Գոյություն ունեցող ե/բ եզրաքարերի 15x30 սմ քանդում ձեռքով հանձնում սեփականատիրոջը</t>
  </si>
  <si>
    <t>Գոյություն ունեցող բազալտե եզրաքարերի 15x30 սմ քանդում ձեռքով հանձնում սեփականատիրոջը</t>
  </si>
  <si>
    <t>Շենքերի բակերի սալարկում վարդագույն թուֆ քարերով h=18 սմ (կարերի լցում ավազա-ցեմենտային շաղախով 1:2 հարաբերության, խտացումը 100 կգ մեխանիկական տոփանումով)</t>
  </si>
  <si>
    <t>Мощение дворов розовыми туфами камнями h=18см (Пошив песчано-цементного раствора в соотношении 1:2 с конденсацией при 100 кг механического покрытия)</t>
  </si>
  <si>
    <t>Основание мощения, крупный песок h=10см</t>
  </si>
  <si>
    <t>Снос существующих базальтовых 15x30 см бордюров в ручную, передача владельцу</t>
  </si>
  <si>
    <t>Снос существующих ж/б 15x30 см бордюров в ручную, передача владельцу</t>
  </si>
  <si>
    <r>
      <t>м</t>
    </r>
    <r>
      <rPr>
        <vertAlign val="superscript"/>
        <sz val="11"/>
        <color indexed="8"/>
        <rFont val="GHEA Grapalat"/>
      </rPr>
      <t>3</t>
    </r>
  </si>
  <si>
    <r>
      <t>մ</t>
    </r>
    <r>
      <rPr>
        <vertAlign val="superscript"/>
        <sz val="11"/>
        <color indexed="8"/>
        <rFont val="GHEA Grapalat"/>
      </rPr>
      <t>3</t>
    </r>
  </si>
  <si>
    <r>
      <t>м</t>
    </r>
    <r>
      <rPr>
        <vertAlign val="superscript"/>
        <sz val="11"/>
        <color indexed="8"/>
        <rFont val="GHEA Grapalat"/>
      </rPr>
      <t>2</t>
    </r>
  </si>
  <si>
    <r>
      <t>մ</t>
    </r>
    <r>
      <rPr>
        <vertAlign val="superscript"/>
        <sz val="11"/>
        <color indexed="8"/>
        <rFont val="GHEA Grapalat"/>
      </rPr>
      <t>2</t>
    </r>
  </si>
  <si>
    <r>
      <t>м</t>
    </r>
    <r>
      <rPr>
        <vertAlign val="superscript"/>
        <sz val="11"/>
        <rFont val="GHEA Grapalat"/>
      </rPr>
      <t>2</t>
    </r>
  </si>
  <si>
    <r>
      <t>մ</t>
    </r>
    <r>
      <rPr>
        <vertAlign val="superscript"/>
        <sz val="11"/>
        <rFont val="GHEA Grapalat"/>
      </rPr>
      <t>2</t>
    </r>
  </si>
  <si>
    <t>Օбъем
Ծավալը</t>
  </si>
  <si>
    <r>
      <t>Разработка грунта 10e-IV (9.6) экск. 0,65 м</t>
    </r>
    <r>
      <rPr>
        <vertAlign val="superscript"/>
        <sz val="11"/>
        <rFont val="GHEA Grapalat"/>
      </rPr>
      <t>3</t>
    </r>
    <r>
      <rPr>
        <sz val="11"/>
        <rFont val="GHEA Grapalat"/>
      </rPr>
      <t xml:space="preserve"> ковш с  погрузкой на а/с и вывоз в отвал на  растояние  7.0км </t>
    </r>
  </si>
  <si>
    <r>
      <t>10e-IV (9.6) կարգի բնահողի մշակում և բարձում ա/ի էքս. 0.65մ</t>
    </r>
    <r>
      <rPr>
        <vertAlign val="superscript"/>
        <sz val="11"/>
        <color indexed="8"/>
        <rFont val="GHEA Grapalat"/>
      </rPr>
      <t>3</t>
    </r>
    <r>
      <rPr>
        <sz val="11"/>
        <color indexed="8"/>
        <rFont val="GHEA Grapalat"/>
      </rPr>
      <t xml:space="preserve"> շ.տ. և տեղափոխում լցակույտ 7.0 </t>
    </r>
  </si>
  <si>
    <r>
      <t>Разборка дор. одежды հ=0.04см погрузка - экскаватор  емк. ковша 0.65м</t>
    </r>
    <r>
      <rPr>
        <vertAlign val="superscript"/>
        <sz val="11"/>
        <rFont val="GHEA Grapalat"/>
      </rPr>
      <t xml:space="preserve">3 </t>
    </r>
    <r>
      <rPr>
        <sz val="11"/>
        <rFont val="GHEA Grapalat"/>
      </rPr>
      <t xml:space="preserve"> на а/с  и вывоз в отвал  на ср.раст. 7км.</t>
    </r>
  </si>
  <si>
    <r>
      <t>Ա/բ ծածկի քանդում, բարձում ա/ի էքս. 0.65մ</t>
    </r>
    <r>
      <rPr>
        <vertAlign val="superscript"/>
        <sz val="11"/>
        <rFont val="GHEA Grapalat"/>
      </rPr>
      <t>3</t>
    </r>
    <r>
      <rPr>
        <sz val="11"/>
        <rFont val="GHEA Grapalat"/>
      </rPr>
      <t xml:space="preserve"> շ.տ. և հ</t>
    </r>
    <r>
      <rPr>
        <sz val="11"/>
        <rFont val="GHEA Grapalat"/>
      </rPr>
      <t>=0.04սմ  տեղափոխում լցակույտ 7կմ միջ․հեռ․</t>
    </r>
  </si>
  <si>
    <t>Մանրահատիկ խիտ տաք ա/բ h=5սմ տիպ "Б"</t>
  </si>
  <si>
    <t>Мелкозернистый "Б" плотный горячий а/б h=5см</t>
  </si>
  <si>
    <t>IV. Բնակելի շենքի և մշակույթի տան եզրային հատվածներում սալվածքի կառուցում</t>
  </si>
  <si>
    <t>IV. Отмостка (дом культуры и жилых домов)</t>
  </si>
  <si>
    <t>Дождеприемник</t>
  </si>
  <si>
    <t>Ջրընդունիչ</t>
  </si>
  <si>
    <t>Гравийно - песчанный слой h=10см</t>
  </si>
  <si>
    <t>Ավազակոպճային շերտ h=10սմ</t>
  </si>
  <si>
    <r>
      <t>м</t>
    </r>
    <r>
      <rPr>
        <vertAlign val="superscript"/>
        <sz val="11"/>
        <rFont val="GHEA Grapalat"/>
      </rPr>
      <t>3</t>
    </r>
  </si>
  <si>
    <r>
      <t>մ</t>
    </r>
    <r>
      <rPr>
        <vertAlign val="superscript"/>
        <sz val="11"/>
        <rFont val="GHEA Grapalat"/>
      </rPr>
      <t>3</t>
    </r>
  </si>
  <si>
    <t>Монолитный бетон B-20</t>
  </si>
  <si>
    <t xml:space="preserve">Միաձույլ բետոն B-20 </t>
  </si>
  <si>
    <t>Гидроизоляция (2 слоя горячий битум)</t>
  </si>
  <si>
    <t>Ջրամեկուսացում (2 շերտ տաք բիտումով)</t>
  </si>
  <si>
    <t>Армировка</t>
  </si>
  <si>
    <t>Ամրաններ</t>
  </si>
  <si>
    <t>Ø12 A-500C  L = 550 мм</t>
  </si>
  <si>
    <t>Ø12 A-500C  L = 550 մմ</t>
  </si>
  <si>
    <t>Ø8 Ac-I  L = 1000 мм</t>
  </si>
  <si>
    <t>Ø8 Ac-I  L = 1000 մմ</t>
  </si>
  <si>
    <t>Ø12 A-500C  L = 260 мм</t>
  </si>
  <si>
    <t>Ø12 A-500C  L = 260 մմ</t>
  </si>
  <si>
    <t>Ø12 A-500C  L = 1000 мм</t>
  </si>
  <si>
    <t>Ø12 A-500C  L = 1000 մմ</t>
  </si>
  <si>
    <t>Сетка</t>
  </si>
  <si>
    <t>Ցանց</t>
  </si>
  <si>
    <t>L 70x7 L = 1000 мм</t>
  </si>
  <si>
    <t>L 70x7 L = 1000 մմ</t>
  </si>
  <si>
    <t>L 63x6 L = 996 мм</t>
  </si>
  <si>
    <t>L 63x6 L = 996 մմ</t>
  </si>
  <si>
    <t>L 63x6 L = 450 мм</t>
  </si>
  <si>
    <t>L 63x6 L = 450 մմ</t>
  </si>
  <si>
    <t>50x10мм    L = 434 мм</t>
  </si>
  <si>
    <t>50x10մմ   L = 434 մմ</t>
  </si>
  <si>
    <t>Разработка грунта 10е-IV (9.6) вручную с окучиванием для обратной засыпки</t>
  </si>
  <si>
    <t>10е-IV (9.6) կարգի բնահողի մշակում ձեռքով կողքի կուտակումով հետադարձ լիցքի համար</t>
  </si>
  <si>
    <t>10е-IV (9. 6) կարգի բնահողի մշակում և բարձումը էքս. 0,65մ³ շ.տ-ի ա/ի վրա տեղափոխում լցակույտ 7կմ հեռ․</t>
  </si>
  <si>
    <t>Обратная засыпка вручную</t>
  </si>
  <si>
    <t>Установка дор. знаков, ГОСТ П 52290-2004 в том числе</t>
  </si>
  <si>
    <t>Նոր ճան. նշանների տեղադրում, ԳՕՍՏ Ռ 52290-2004 այդ թվում՝</t>
  </si>
  <si>
    <t>шт</t>
  </si>
  <si>
    <t>հատ</t>
  </si>
  <si>
    <t>1</t>
  </si>
  <si>
    <t xml:space="preserve"> - приоритета</t>
  </si>
  <si>
    <t xml:space="preserve"> - առավելության</t>
  </si>
  <si>
    <t>Կանգնակ մետ. խող 57/4մմ</t>
  </si>
  <si>
    <t>шт/п.м</t>
  </si>
  <si>
    <t>հատ/գծմ</t>
  </si>
  <si>
    <t>Монолитный B-15 бетон фундамента</t>
  </si>
  <si>
    <t>Միաձույլ B-15 բետոնե հիմք</t>
  </si>
  <si>
    <t>0.105</t>
  </si>
  <si>
    <t>17.78</t>
  </si>
  <si>
    <t>21.08</t>
  </si>
  <si>
    <t>127</t>
  </si>
  <si>
    <r>
      <t>Разработка и погрузка грунта 10е-IV (9.6) экс.0.65м</t>
    </r>
    <r>
      <rPr>
        <vertAlign val="superscript"/>
        <sz val="11"/>
        <rFont val="GHEA Grapalat"/>
      </rPr>
      <t xml:space="preserve">3 </t>
    </r>
    <r>
      <rPr>
        <sz val="11"/>
        <rFont val="GHEA Grapalat"/>
      </rPr>
      <t>ковша на а/с и перемещение в отвал на раст. 7км.</t>
    </r>
  </si>
  <si>
    <t>53.34</t>
  </si>
  <si>
    <t xml:space="preserve">V. Միաձույլ ե/բ ջրընդունիչի (17x34սմ) կառուցում մետ. ցանցով L=254գծ.մ  </t>
  </si>
  <si>
    <t>V. Устройство водвприемника (17x34см) из монолитного ж/бетона с мет. сеткой L=254п.м</t>
  </si>
  <si>
    <t xml:space="preserve">                VI.Գծանշում</t>
  </si>
  <si>
    <t>VI. Разметка</t>
  </si>
  <si>
    <t>VII. Дор. знаки</t>
  </si>
  <si>
    <t>VII. Ճանապարհային նշաններ</t>
  </si>
  <si>
    <t xml:space="preserve">Опора мет. труба 57/4мм </t>
  </si>
  <si>
    <r>
      <t>Разработка грунта 10e-IV (9.6) в ручную экск. 0,65 м</t>
    </r>
    <r>
      <rPr>
        <vertAlign val="superscript"/>
        <sz val="11"/>
        <rFont val="GHEA Grapalat"/>
      </rPr>
      <t>3</t>
    </r>
    <r>
      <rPr>
        <sz val="11"/>
        <rFont val="GHEA Grapalat"/>
      </rPr>
      <t xml:space="preserve"> ковш с  погрузкой на а/с и вывоз в отвал на сред. растояние  7.0км </t>
    </r>
  </si>
  <si>
    <r>
      <t>10e-IV (9.6) կարգի բնահողի մշակում ձեռքով,  բարձում ա/ի էքս. 0.65մ</t>
    </r>
    <r>
      <rPr>
        <vertAlign val="superscript"/>
        <sz val="11"/>
        <color indexed="8"/>
        <rFont val="GHEA Grapalat"/>
      </rPr>
      <t>3</t>
    </r>
    <r>
      <rPr>
        <sz val="11"/>
        <color indexed="8"/>
        <rFont val="GHEA Grapalat"/>
      </rPr>
      <t xml:space="preserve"> շ.տ. և տեղափոխում լցակույտ 7.0կմ </t>
    </r>
  </si>
  <si>
    <t>10e-IV (9.6) կարգի բնահողի մշակում ձեռքով կողքի կուտակումով սիզամարգի լիցքի համար</t>
  </si>
  <si>
    <t>Разработка грунта 10e-IV (9.6) в ручную  окучивание для насып газонов</t>
  </si>
  <si>
    <r>
      <t>Բազալտե եզրաքարի 15x30 տեղադրում միաձույլ բետոնե   հիմքի վրա  B-15   1գծմ-0,035մ</t>
    </r>
    <r>
      <rPr>
        <vertAlign val="superscript"/>
        <sz val="11"/>
        <rFont val="GHEA Grapalat"/>
      </rPr>
      <t>3</t>
    </r>
    <r>
      <rPr>
        <sz val="11"/>
        <rFont val="GHEA Grapalat"/>
      </rPr>
      <t xml:space="preserve"> ավազակոպիճ h=5սմ 1գծմ – 0,0125մ</t>
    </r>
    <r>
      <rPr>
        <vertAlign val="superscript"/>
        <sz val="11"/>
        <rFont val="GHEA Grapalat"/>
      </rPr>
      <t xml:space="preserve">3 </t>
    </r>
    <r>
      <rPr>
        <sz val="11"/>
        <rFont val="GHEA Grapalat"/>
      </rPr>
      <t>(սալվածք և սիզամարգ)</t>
    </r>
  </si>
  <si>
    <r>
      <t>Установка базальтого бордюра 15x30 см на осножании из монолитного бетона B-15 1п.м -0,035м</t>
    </r>
    <r>
      <rPr>
        <vertAlign val="superscript"/>
        <sz val="11"/>
        <color indexed="8"/>
        <rFont val="GHEA Grapalat"/>
      </rPr>
      <t>3</t>
    </r>
    <r>
      <rPr>
        <sz val="11"/>
        <color indexed="8"/>
        <rFont val="GHEA Grapalat"/>
      </rPr>
      <t>,  гравийно - песчаное подоснование h=5 см 1п.м – 0,0125м</t>
    </r>
    <r>
      <rPr>
        <vertAlign val="superscript"/>
        <sz val="11"/>
        <color indexed="8"/>
        <rFont val="GHEA Grapalat"/>
      </rPr>
      <t xml:space="preserve">3 </t>
    </r>
    <r>
      <rPr>
        <sz val="11"/>
        <color indexed="8"/>
        <rFont val="GHEA Grapalat"/>
      </rPr>
      <t>(отмостка и газон)</t>
    </r>
  </si>
  <si>
    <t>Гравийно - пеcчаный слой h=12см  (жилой дом)</t>
  </si>
  <si>
    <t>Ավազակոպճային շերտ հ=12սմ (բնակելի տուն)</t>
  </si>
  <si>
    <t xml:space="preserve">Устройство верст. 20х40см из мон. бетона В-20 для вокруг туфа </t>
  </si>
  <si>
    <t>Տուֆով սալարկման եզրային հատվածներում 20x40սմ միաձույլ բետոնե В-20 եզրաշարի կառուցում</t>
  </si>
  <si>
    <t>Սիզամարգի լիցք հանույթի բնահողից 10e-IV (9.6) տեղափոխում 20մ բուլդոզերով (հարթում, ջրում խոտի ցանում)</t>
  </si>
  <si>
    <t>Устройство насыпь газона из вьемки 10e-IV (9.6) грунта и перемещение 20м бульдозером (планировка, поливка водой, засев трав)</t>
  </si>
  <si>
    <t xml:space="preserve">Поднятие существующих колодцев </t>
  </si>
  <si>
    <t>Город Берд благоустройство дворовых террирорий / Ա/Ճ Բերդ համայնքի բակային տարածքների բարեկարգում 
М.Маштоц (дом культуры) / Մ․Մաշտոց (մշակույթի տուն) N82</t>
  </si>
  <si>
    <r>
      <t>Գոյություն ունեցող սալվածքի (отмостки) հողից ծածկի քանդում  h=15սմ բարձում ա/ի էքս. 0.650մ</t>
    </r>
    <r>
      <rPr>
        <vertAlign val="superscript"/>
        <sz val="11"/>
        <color indexed="8"/>
        <rFont val="GHEA Grapalat"/>
      </rPr>
      <t>3</t>
    </r>
    <r>
      <rPr>
        <sz val="11"/>
        <color indexed="8"/>
        <rFont val="GHEA Grapalat"/>
      </rPr>
      <t xml:space="preserve"> շ.տ. և տեղափոխում լցակույտ 7.0 (բնակելի և մշակույթի տուն)</t>
    </r>
  </si>
  <si>
    <r>
      <t>Разборка существующего отмостки зем. покрытия h =15см, погрузка экск. 0,65 м</t>
    </r>
    <r>
      <rPr>
        <vertAlign val="superscript"/>
        <sz val="11"/>
        <color indexed="8"/>
        <rFont val="GHEA Grapalat"/>
      </rPr>
      <t>3</t>
    </r>
    <r>
      <rPr>
        <sz val="11"/>
        <color indexed="8"/>
        <rFont val="GHEA Grapalat"/>
      </rPr>
      <t xml:space="preserve"> ковш на а/с и вывоз в отвал на растояние 7.0км (жилой и дом культуры)</t>
    </r>
  </si>
  <si>
    <t>Ավազակոպճային շերտ հ=10սմ (եզրաշարի տակ)</t>
  </si>
  <si>
    <t>Гравийно - пеcчаный слой h=10см (под версти)</t>
  </si>
  <si>
    <t>Ջրանետում ջրընդունիչից ջրընդունիչպոլիէթիլենային ծալքավոր խողովակով Ø150մմ, SN4</t>
  </si>
  <si>
    <t>Водосброс из водоприемника в водоприемник полиэтилен.труб  Ø150мм,  SN4</t>
  </si>
  <si>
    <r>
      <t>м</t>
    </r>
    <r>
      <rPr>
        <vertAlign val="superscript"/>
        <sz val="12"/>
        <rFont val="GHEA Grapalat"/>
      </rPr>
      <t>3</t>
    </r>
  </si>
  <si>
    <r>
      <t>մ</t>
    </r>
    <r>
      <rPr>
        <vertAlign val="superscript"/>
        <sz val="12"/>
        <color indexed="8"/>
        <rFont val="GHEA Grapalat"/>
      </rPr>
      <t>3</t>
    </r>
  </si>
  <si>
    <t>Тоже складирование на месте (для обратной засыпки)</t>
  </si>
  <si>
    <t xml:space="preserve">Նույնը կողքի կուտակումով (հետլիցքի համար) </t>
  </si>
  <si>
    <t>Նույնը կողքի կուտակումով (հետլիցքի համար)</t>
  </si>
  <si>
    <t>Основание из щебеня h=10 см</t>
  </si>
  <si>
    <t>Խճային հիմքի իրականացում h=10սմ</t>
  </si>
  <si>
    <r>
      <t>մ</t>
    </r>
    <r>
      <rPr>
        <vertAlign val="superscript"/>
        <sz val="12"/>
        <rFont val="GHEA Grapalat"/>
      </rPr>
      <t>3</t>
    </r>
  </si>
  <si>
    <t>кг</t>
  </si>
  <si>
    <t>կգ</t>
  </si>
  <si>
    <t>штук</t>
  </si>
  <si>
    <r>
      <t>м</t>
    </r>
    <r>
      <rPr>
        <vertAlign val="superscript"/>
        <sz val="12"/>
        <rFont val="GHEA Grapalat"/>
      </rPr>
      <t>2</t>
    </r>
  </si>
  <si>
    <r>
      <t>մ</t>
    </r>
    <r>
      <rPr>
        <vertAlign val="superscript"/>
        <sz val="12"/>
        <rFont val="GHEA Grapalat"/>
      </rPr>
      <t>2</t>
    </r>
  </si>
  <si>
    <t>Гидроизоляция</t>
  </si>
  <si>
    <t>Ջրամեկուսացում</t>
  </si>
  <si>
    <t>Щебень h=15см</t>
  </si>
  <si>
    <t>Խճային հիմք հ=15սմ</t>
  </si>
  <si>
    <r>
      <t xml:space="preserve"> մ</t>
    </r>
    <r>
      <rPr>
        <vertAlign val="superscript"/>
        <sz val="12"/>
        <rFont val="GHEA Grapalat"/>
      </rPr>
      <t>3</t>
    </r>
  </si>
  <si>
    <t>Установка мет. трубы dнар.=530мм, 
1 п.м. 90,29 кг, толщина стенки - 7 мм</t>
  </si>
  <si>
    <t>Մետաղական dարտ= 530 մմ խողովակի տեղադրում 1գծմ=90.29կգ, պատի հաստ. 7մմ</t>
  </si>
  <si>
    <t>Обмазочная гидроизоляция 2 слоями горячего битума</t>
  </si>
  <si>
    <t xml:space="preserve">Քսվածքային ջրամեկուսացում 2 շերտ տաք բիտումով </t>
  </si>
  <si>
    <t>труба dнар.=530мм</t>
  </si>
  <si>
    <t>խողովակ dարտ= 530մմ</t>
  </si>
  <si>
    <t>То же с боковым накоплением для обратной засыпки</t>
  </si>
  <si>
    <t xml:space="preserve">Նույնը կողքի կուտակում հետադարձ լիցքի համար  </t>
  </si>
  <si>
    <t>Гравийнопесчаный слой h=10см</t>
  </si>
  <si>
    <t>Ավազակոպճային շերտ հ=10սմ</t>
  </si>
  <si>
    <t>Монолитный ж/бетон B-20</t>
  </si>
  <si>
    <t>Միաձույլ ե/բ  В-20</t>
  </si>
  <si>
    <t>а) арматура Ø12 A500 C 1п.м. = 0,888 кг</t>
  </si>
  <si>
    <t>ա) ամրան Ø 12 A500 C 1գծմ.= 0,888 կգ</t>
  </si>
  <si>
    <t>б) арматура Ø8 A240 C 1п.м. = 0,395 кг</t>
  </si>
  <si>
    <t>բ) ամրան Ø 8 A240 C 1գծմ.= 0,395 կգ</t>
  </si>
  <si>
    <t>Обмазочная гидроизоляция</t>
  </si>
  <si>
    <t>Քսվածքային ջրամեկուսացում</t>
  </si>
  <si>
    <r>
      <t>м</t>
    </r>
    <r>
      <rPr>
        <vertAlign val="superscript"/>
        <sz val="12"/>
        <color indexed="8"/>
        <rFont val="GHEA Grapalat"/>
      </rPr>
      <t>2</t>
    </r>
  </si>
  <si>
    <t>Изготовление и установка металлической сетки</t>
  </si>
  <si>
    <t xml:space="preserve">Մետաղական ցանցի պատրաստում և տեղադրում </t>
  </si>
  <si>
    <t xml:space="preserve">Обратная засыпка вручную (10eIV (9.6)) </t>
  </si>
  <si>
    <t xml:space="preserve">Հետադարձ լիցք ձեռքով (10eIV (9.6)) </t>
  </si>
  <si>
    <t>VIII. Անձրևահորեր (հարակցում փողոցներ Այգեստան-Մ․ Մաշտոց)</t>
  </si>
  <si>
    <t>Песчаный слой h=10 см под трубой</t>
  </si>
  <si>
    <t>Ավազային շերտ h=10սմ խողովակի տակ</t>
  </si>
  <si>
    <t>Песчаная насыпь над трубой</t>
  </si>
  <si>
    <t>Ավազային լիցք պոլիէթիլենային խողովակի վրա</t>
  </si>
  <si>
    <t>Гофрированная  полиэтиленовая труба d=500мм SN 8</t>
  </si>
  <si>
    <t>Պոլիէթիլենային ծալքավոր խողովակի տեղադրում d=500մմ SN 8</t>
  </si>
  <si>
    <t>գծ.մ</t>
  </si>
  <si>
    <r>
      <t xml:space="preserve"> Մետաղական  խողովակ d</t>
    </r>
    <r>
      <rPr>
        <b/>
        <vertAlign val="subscript"/>
        <sz val="12"/>
        <rFont val="GHEA Grapalat"/>
      </rPr>
      <t>արտ</t>
    </r>
    <r>
      <rPr>
        <b/>
        <sz val="12"/>
        <rFont val="GHEA Grapalat"/>
      </rPr>
      <t>=530 մմ</t>
    </r>
  </si>
  <si>
    <r>
      <t>Мет. труба d</t>
    </r>
    <r>
      <rPr>
        <b/>
        <vertAlign val="subscript"/>
        <sz val="12"/>
        <rFont val="GHEA Grapalat"/>
      </rPr>
      <t>нар</t>
    </r>
    <r>
      <rPr>
        <b/>
        <sz val="12"/>
        <rFont val="GHEA Grapalat"/>
      </rPr>
      <t>=530мм</t>
    </r>
  </si>
  <si>
    <r>
      <t>Փոսորակի փորում 10e-IV (9.6) բնահողում էքս. 0,65 մ</t>
    </r>
    <r>
      <rPr>
        <vertAlign val="superscript"/>
        <sz val="12"/>
        <rFont val="GHEA Grapalat"/>
      </rPr>
      <t>3</t>
    </r>
    <r>
      <rPr>
        <sz val="12"/>
        <rFont val="GHEA Grapalat"/>
      </rPr>
      <t xml:space="preserve"> շ.տ. բարձում ա/ի և տեղափոխում լցակույտ 7,0կմ հեռ. վրա </t>
    </r>
  </si>
  <si>
    <r>
      <t>Устройство котлована в грунтах 10e-IV (9.6) кат.  экс. 0,65м</t>
    </r>
    <r>
      <rPr>
        <vertAlign val="superscript"/>
        <sz val="12"/>
        <rFont val="GHEA Grapalat"/>
      </rPr>
      <t>3</t>
    </r>
    <r>
      <rPr>
        <sz val="12"/>
        <rFont val="GHEA Grapalat"/>
      </rPr>
      <t xml:space="preserve"> ковш, погрузка на а/с и перевозка в отвал на расстояние 7,0км.</t>
    </r>
  </si>
  <si>
    <t xml:space="preserve">Փոսորակի փորում 10e-IV (9.6) բնահողում ձեռքով, բարձում ա/ի և տեղափոխում լցակույտ 7,0կմ հեռ. վրա </t>
  </si>
  <si>
    <t>Устройство котлована в грунтах 10e-IV (9.6) кат.  вручную, погрузка на а/с и перевозка в отвал на 7,0км.</t>
  </si>
  <si>
    <t xml:space="preserve">Обратная засыпка бульдозером из складурованого грунта 10e-IV (9.6) (поливка, уплотнение) </t>
  </si>
  <si>
    <t>Հետլիցք բուլդոզերով  կողքի կուտակված 10e-IV (9.6) կարգի բնահողից (ջրում, խտացոմ)</t>
  </si>
  <si>
    <t>Հետլիցք ձեռքով կողքի կուտակված 10e-IV (9.6) կարգի բնահողից (ջրում, խտացոմ)</t>
  </si>
  <si>
    <t xml:space="preserve">Обратная засыпка вручную из складированого грунта 10e-IV (9.6) (поливка, уплотнение)     </t>
  </si>
  <si>
    <r>
      <t>Խրամուղու փորում էքս. 0,65 մ</t>
    </r>
    <r>
      <rPr>
        <vertAlign val="superscript"/>
        <sz val="12"/>
        <rFont val="GHEA Grapalat"/>
      </rPr>
      <t>3</t>
    </r>
    <r>
      <rPr>
        <sz val="12"/>
        <rFont val="GHEA Grapalat"/>
      </rPr>
      <t xml:space="preserve"> շ.տ. բարձում ա/ի և տեղափոխում լցակույտ 7,0կմ հեռ. վրա  (10e-IV (9.6))</t>
    </r>
  </si>
  <si>
    <r>
      <t>Устройство траншеи в грунтах 10e-IV (9.6) кат.  экс. 0,65м</t>
    </r>
    <r>
      <rPr>
        <vertAlign val="superscript"/>
        <sz val="12"/>
        <rFont val="GHEA Grapalat"/>
      </rPr>
      <t>3</t>
    </r>
    <r>
      <rPr>
        <sz val="12"/>
        <rFont val="GHEA Grapalat"/>
      </rPr>
      <t xml:space="preserve"> ковш, погрузка на а/с и перевозка в отвал на расстояние 7,0км. </t>
    </r>
  </si>
  <si>
    <t>Устройство котлована в грунтах 10e-IV (9.6) кат.  вручную, погрузка на а/с и перевозка в отвал на   расстояние 7,0км.</t>
  </si>
  <si>
    <t>Խրամուղու փորում ձեռքով բարձում ա/ի և տեղափոխում լցակույտ 7,0կմ հեռ. վրա (10e-IV (9.6))</t>
  </si>
  <si>
    <t xml:space="preserve">Обратная засыпка бульдозером из складурованого грунта кат. 10e-IV (9.6) (поливка, уплотнение) </t>
  </si>
  <si>
    <t xml:space="preserve">Обратная засыпка вручную из складированого грунта кат. 10e-IV (9.6) (поливка, уплотнение)     </t>
  </si>
  <si>
    <r>
      <t>Հողային աշխատանքներ (10e-IV (9.6)) ջրընդունիչի  խրամուղու փորման համար էքս. 0.65մ</t>
    </r>
    <r>
      <rPr>
        <vertAlign val="superscript"/>
        <sz val="12"/>
        <rFont val="GHEA Grapalat"/>
      </rPr>
      <t>3</t>
    </r>
    <r>
      <rPr>
        <sz val="12"/>
        <rFont val="GHEA Grapalat"/>
      </rPr>
      <t xml:space="preserve"> շ.տ. բարձում ա/ի  տեղափոխում լցակույտ 7.0 կմ  հեռ.վրա</t>
    </r>
  </si>
  <si>
    <r>
      <t>Земляные работы (10e-IV (9.6)) по рытью траншей экск  0,65м</t>
    </r>
    <r>
      <rPr>
        <vertAlign val="superscript"/>
        <sz val="12"/>
        <rFont val="GHEA Grapalat"/>
      </rPr>
      <t>3</t>
    </r>
    <r>
      <rPr>
        <sz val="12"/>
        <rFont val="GHEA Grapalat"/>
      </rPr>
      <t xml:space="preserve"> емк. ковш для устройства водоприемника с погрузкой  на авто/с и транспортировкой в отвал на 7,0км</t>
    </r>
  </si>
  <si>
    <t>Խրամուղու փորում ձեռքով բարձում ա/ի և տեղափոխում լցակույտ 7,0կմ  հեռ. վրա  (10e-IV (9.6))</t>
  </si>
  <si>
    <t>Устройство котлована в грунтах 10e-IV (9.6)кат.  вручную, погрузка на а/с и перевозка в отвал на  расстояние 7,0км.</t>
  </si>
  <si>
    <t>Պոլիէթիլենային ծալքավոր խողովակներ</t>
  </si>
  <si>
    <t xml:space="preserve"> Гофрированная  полиэтиленовая трубы</t>
  </si>
  <si>
    <r>
      <t xml:space="preserve"> Мет. труба d</t>
    </r>
    <r>
      <rPr>
        <b/>
        <vertAlign val="subscript"/>
        <sz val="12"/>
        <rFont val="GHEA Grapalat"/>
      </rPr>
      <t>нар</t>
    </r>
    <r>
      <rPr>
        <b/>
        <sz val="12"/>
        <rFont val="GHEA Grapalat"/>
      </rPr>
      <t>=530мм</t>
    </r>
  </si>
  <si>
    <t xml:space="preserve">Устройство водвприемника (30x34см) из монолитного ж/бетона с мет. сеткой </t>
  </si>
  <si>
    <t>Միաձույլ ե/բ ջրընդունիչի (30x34սմ) կառուցում մետ. ցանցով</t>
  </si>
  <si>
    <t>IX. Անձրևահորեր (փողոց Մ․ Մաշտոց)</t>
  </si>
  <si>
    <t>IX. Дождеприемник (улица М.Маштоц)</t>
  </si>
  <si>
    <t>VIII. Дождеприемник (примыкание улиц Айгестан-М.Маштоц)</t>
  </si>
  <si>
    <t>Վերին ցանկապատի իրանի նորոգում</t>
  </si>
  <si>
    <t>Ремонт тела верх. Забора</t>
  </si>
  <si>
    <t>Վերին ցանկապատի իրանի նորոգում ցեմենտաավազային շաղախով 3սմ հաստությամբ (մետ․ ցանց Бр d=4մմ 10x10սմ) (հնի մաքրումով)</t>
  </si>
  <si>
    <t>Ремонт тела верх. Заборов цементо-песч. Растворов 3см толшиной  (мет сеткой Бр d=4мм 10x10см) ( с очиской)</t>
  </si>
  <si>
    <t>I.  Подготовление работы</t>
  </si>
  <si>
    <t xml:space="preserve">Նշագծումը  ընդհանուր մակերեսը (թերմոպլաստով h=3մմ ավելացում ապակե գնդիկներով) </t>
  </si>
  <si>
    <t>Общая площадь разметки (термопласт h=3мм с добавлением стеклянными шариками)</t>
  </si>
  <si>
    <t>ВЕДОМОСТЬ ОБЪЕМОВ /ԾԱՎԱԼԱԹԵՐԹ</t>
  </si>
  <si>
    <t>Наименование работ</t>
  </si>
  <si>
    <t>Աշխատանքների  անվանումը</t>
  </si>
  <si>
    <t>единица измерения</t>
  </si>
  <si>
    <t>չափման 
միավոր</t>
  </si>
  <si>
    <t>Стимость 
единицы
Միավորի
արժեքը</t>
  </si>
  <si>
    <t>Итого
Ընդամենը
(тысяча драм/
հազար դրամ)</t>
  </si>
  <si>
    <t>Составил / Կազմեց                                              М. Казарян / Մ․ Ղազարյան</t>
  </si>
  <si>
    <t>Общий
Ընդհանուրը</t>
  </si>
  <si>
    <t>34</t>
  </si>
  <si>
    <t>774.32</t>
  </si>
  <si>
    <t>501.65</t>
  </si>
  <si>
    <t>703.72</t>
  </si>
  <si>
    <t>902.2</t>
  </si>
  <si>
    <t>3754.12</t>
  </si>
  <si>
    <t>2894.14</t>
  </si>
  <si>
    <t>1307.59</t>
  </si>
  <si>
    <t>4753.38</t>
  </si>
  <si>
    <t>3.5</t>
  </si>
  <si>
    <t>Միաձույլ ե/բ հիմք B-20 h=20սմ
Ամրաններ    Ø12 A500C 1գծմ = 0,888կգ
Միաձույլ բետոնե հատակ B-20 h=5սմ
Հավաքովի ե/բ  օղակի տեղադրում V=0,31մ3 P=0,6տ չափերը 120x90x10սմ ամր,պարուն. Ac 500= 26,452կգ/մ3  B20,  F200 
Ե/բ հորերի ներդիր դետալներ (թիթեղ 6մմ S1=0,0096մ2, n1=1հատ)
(թիթեղ 8մմ S2=0,0128մ2, n2=2հատ)
Մետաղական աստիճան
Աստիճանի ներկում
Ե/բ սալ (1.3x1.3x0.22) թուջե ցանցով  82x43 (լրակազմ)</t>
  </si>
  <si>
    <t>Монолитный ж/б фундамент B20  h=20см 
Арматура Ø12 A500C 1п.м. = 0,888кг
Монолитный бетонный дно B20 h=5см
Установка ж/б блока V=0.31 м3 P=0,6т,  размеры 120x90x10см арматура Ac500=26,452кг/м3,  B20,  F200 
Закладные детали ж/б колодцев (лист 6мм - S1=0,0096м2, n1=1штук)(лист 8мм - S2=0,0128м2, n2=2штук)
Металлическая лестница
Покраска лестницы
Ж/б плита (1.3x1.3x0.22) и чугунная сетка 82x43  (1набор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</si>
</sst>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00"/>
    <numFmt numFmtId="166" formatCode="0.000"/>
    <numFmt numFmtId="167" formatCode="0.000000"/>
  </numFmts>
  <fonts count="36" x14ac:knownFonts="1">
    <font>
      <sz val="11"/>
      <color indexed="8"/>
      <name val="Calibri"/>
      <family val="2"/>
    </font>
    <font>
      <sz val="10"/>
      <name val="Arial"/>
      <family val="2"/>
      <charset val="204"/>
    </font>
    <font>
      <sz val="11"/>
      <color indexed="8"/>
      <name val="GHEA Grapalat"/>
    </font>
    <font>
      <sz val="13"/>
      <color indexed="8"/>
      <name val="GHEA Grapalat"/>
    </font>
    <font>
      <sz val="11"/>
      <name val="GHEA Grapalat"/>
    </font>
    <font>
      <b/>
      <sz val="11"/>
      <color indexed="8"/>
      <name val="GHEA Grapalat"/>
    </font>
    <font>
      <b/>
      <i/>
      <sz val="11"/>
      <color indexed="8"/>
      <name val="GHEA Grapalat"/>
    </font>
    <font>
      <b/>
      <sz val="11"/>
      <name val="GHEA Grapalat"/>
    </font>
    <font>
      <b/>
      <sz val="12"/>
      <color indexed="8"/>
      <name val="GHEA Grapalat"/>
    </font>
    <font>
      <sz val="12"/>
      <color indexed="8"/>
      <name val="GHEA Grapalat"/>
    </font>
    <font>
      <vertAlign val="superscript"/>
      <sz val="11"/>
      <color indexed="8"/>
      <name val="GHEA Grapalat"/>
    </font>
    <font>
      <vertAlign val="superscript"/>
      <sz val="11"/>
      <name val="GHEA Grapalat"/>
    </font>
    <font>
      <b/>
      <i/>
      <sz val="11"/>
      <name val="GHEA Grapalat"/>
    </font>
    <font>
      <b/>
      <sz val="12"/>
      <name val="GHEA Grapalat"/>
    </font>
    <font>
      <sz val="12"/>
      <name val="GHEA Grapalat"/>
    </font>
    <font>
      <sz val="12"/>
      <color indexed="8"/>
      <name val="Sylfaen"/>
      <family val="1"/>
      <charset val="204"/>
    </font>
    <font>
      <sz val="11"/>
      <color indexed="8"/>
      <name val="Sylfaen"/>
      <family val="1"/>
      <charset val="204"/>
    </font>
    <font>
      <vertAlign val="superscript"/>
      <sz val="12"/>
      <name val="GHEA Grapalat"/>
    </font>
    <font>
      <vertAlign val="superscript"/>
      <sz val="12"/>
      <color indexed="8"/>
      <name val="GHEA Grapalat"/>
    </font>
    <font>
      <sz val="11"/>
      <color theme="1"/>
      <name val="Calibri"/>
      <family val="2"/>
      <scheme val="minor"/>
    </font>
    <font>
      <sz val="12"/>
      <color rgb="FF00B050"/>
      <name val="GHEA Grapalat"/>
    </font>
    <font>
      <sz val="12"/>
      <color rgb="FFFF0000"/>
      <name val="GHEA Grapalat"/>
    </font>
    <font>
      <b/>
      <vertAlign val="subscript"/>
      <sz val="12"/>
      <name val="GHEA Grapalat"/>
    </font>
    <font>
      <sz val="11"/>
      <color rgb="FFFF0000"/>
      <name val="Sylfaen"/>
      <family val="1"/>
      <charset val="204"/>
    </font>
    <font>
      <b/>
      <sz val="12"/>
      <color rgb="FFFF0000"/>
      <name val="GHEA Grapalat"/>
    </font>
    <font>
      <sz val="11"/>
      <name val="Calibri"/>
      <family val="2"/>
    </font>
    <font>
      <sz val="12"/>
      <name val="Sylfaen"/>
      <family val="1"/>
      <charset val="204"/>
    </font>
    <font>
      <b/>
      <sz val="12"/>
      <name val="GHEA Grapalat"/>
      <charset val="204"/>
    </font>
    <font>
      <b/>
      <sz val="12"/>
      <name val="GHEA Grapalat"/>
      <family val="3"/>
    </font>
    <font>
      <b/>
      <sz val="12"/>
      <name val="Sylfaen"/>
      <family val="1"/>
    </font>
    <font>
      <b/>
      <sz val="12"/>
      <name val="Sylfaen"/>
      <family val="1"/>
      <charset val="204"/>
    </font>
    <font>
      <sz val="11"/>
      <color indexed="8"/>
      <name val="GHEA Grapalat"/>
      <charset val="204"/>
    </font>
    <font>
      <sz val="11"/>
      <name val="GHEA Grapalat"/>
      <charset val="204"/>
    </font>
    <font>
      <sz val="14"/>
      <name val="GHEA Grapalat"/>
      <charset val="204"/>
    </font>
    <font>
      <sz val="12"/>
      <name val="GHEA Grapalat"/>
      <charset val="204"/>
    </font>
    <font>
      <b/>
      <sz val="12"/>
      <color indexed="8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9" fillId="0" borderId="0"/>
    <xf numFmtId="0" fontId="1" fillId="0" borderId="0"/>
  </cellStyleXfs>
  <cellXfs count="153">
    <xf numFmtId="0" fontId="0" fillId="0" borderId="0" xfId="0"/>
    <xf numFmtId="0" fontId="0" fillId="0" borderId="0" xfId="0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2" fillId="0" borderId="2" xfId="0" applyFont="1" applyFill="1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49" fontId="4" fillId="2" borderId="1" xfId="0" applyNumberFormat="1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4" fillId="0" borderId="0" xfId="0" applyFont="1"/>
    <xf numFmtId="0" fontId="7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" fontId="0" fillId="0" borderId="0" xfId="0" applyNumberFormat="1" applyFill="1"/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164" fontId="15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Alignment="1">
      <alignment vertical="center"/>
    </xf>
    <xf numFmtId="1" fontId="15" fillId="0" borderId="0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2" fontId="0" fillId="0" borderId="0" xfId="0" applyNumberFormat="1" applyFill="1"/>
    <xf numFmtId="164" fontId="0" fillId="0" borderId="0" xfId="0" applyNumberFormat="1" applyFill="1"/>
    <xf numFmtId="164" fontId="14" fillId="0" borderId="1" xfId="0" applyNumberFormat="1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left" vertical="center" wrapText="1"/>
    </xf>
    <xf numFmtId="0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165" fontId="14" fillId="0" borderId="1" xfId="0" applyNumberFormat="1" applyFont="1" applyBorder="1" applyAlignment="1">
      <alignment vertical="center" wrapText="1"/>
    </xf>
    <xf numFmtId="164" fontId="20" fillId="0" borderId="1" xfId="0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 wrapText="1"/>
    </xf>
    <xf numFmtId="165" fontId="14" fillId="0" borderId="1" xfId="3" applyNumberFormat="1" applyFont="1" applyBorder="1" applyAlignment="1">
      <alignment horizontal="left" vertical="center" wrapText="1"/>
    </xf>
    <xf numFmtId="165" fontId="14" fillId="0" borderId="1" xfId="3" applyNumberFormat="1" applyFont="1" applyBorder="1" applyAlignment="1">
      <alignment horizontal="left" vertical="center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1" xfId="3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/>
    <xf numFmtId="166" fontId="14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4" fillId="2" borderId="0" xfId="0" applyFont="1" applyFill="1" applyBorder="1"/>
    <xf numFmtId="2" fontId="4" fillId="2" borderId="0" xfId="0" applyNumberFormat="1" applyFont="1" applyFill="1" applyBorder="1"/>
    <xf numFmtId="0" fontId="0" fillId="0" borderId="0" xfId="0" applyFill="1" applyBorder="1"/>
    <xf numFmtId="0" fontId="4" fillId="0" borderId="0" xfId="0" applyFont="1" applyBorder="1"/>
    <xf numFmtId="0" fontId="4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165" fontId="14" fillId="0" borderId="1" xfId="3" applyNumberFormat="1" applyFont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165" fontId="14" fillId="0" borderId="1" xfId="0" applyNumberFormat="1" applyFont="1" applyBorder="1" applyAlignment="1">
      <alignment horizontal="left" vertical="center" wrapText="1"/>
    </xf>
    <xf numFmtId="0" fontId="14" fillId="0" borderId="1" xfId="3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7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1" fontId="34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2" fontId="34" fillId="0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164" fontId="34" fillId="0" borderId="1" xfId="0" applyNumberFormat="1" applyFont="1" applyBorder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32" fillId="0" borderId="1" xfId="0" applyFont="1" applyFill="1" applyBorder="1"/>
    <xf numFmtId="0" fontId="31" fillId="0" borderId="0" xfId="0" applyFont="1" applyFill="1" applyBorder="1" applyAlignment="1">
      <alignment horizontal="left"/>
    </xf>
    <xf numFmtId="0" fontId="35" fillId="0" borderId="1" xfId="0" applyFont="1" applyBorder="1" applyAlignment="1">
      <alignment horizontal="right" vertical="center" wrapText="1"/>
    </xf>
    <xf numFmtId="0" fontId="35" fillId="0" borderId="1" xfId="0" applyFont="1" applyBorder="1" applyAlignment="1">
      <alignment horizontal="right" vertical="center"/>
    </xf>
    <xf numFmtId="166" fontId="35" fillId="0" borderId="1" xfId="0" applyNumberFormat="1" applyFont="1" applyBorder="1" applyAlignment="1">
      <alignment horizontal="center" vertical="center"/>
    </xf>
    <xf numFmtId="166" fontId="2" fillId="0" borderId="0" xfId="0" applyNumberFormat="1" applyFont="1" applyFill="1"/>
    <xf numFmtId="49" fontId="32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9" fillId="3" borderId="0" xfId="0" applyFont="1" applyFill="1"/>
    <xf numFmtId="0" fontId="4" fillId="3" borderId="0" xfId="0" applyFont="1" applyFill="1"/>
    <xf numFmtId="0" fontId="34" fillId="2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0" fillId="3" borderId="0" xfId="0" applyFill="1"/>
    <xf numFmtId="49" fontId="34" fillId="0" borderId="1" xfId="0" applyNumberFormat="1" applyFont="1" applyFill="1" applyBorder="1" applyAlignment="1">
      <alignment horizontal="center" vertical="center"/>
    </xf>
    <xf numFmtId="0" fontId="25" fillId="3" borderId="0" xfId="0" applyFont="1" applyFill="1"/>
    <xf numFmtId="0" fontId="34" fillId="0" borderId="1" xfId="0" applyFont="1" applyBorder="1" applyAlignment="1">
      <alignment horizontal="left" vertical="center" wrapText="1"/>
    </xf>
    <xf numFmtId="167" fontId="2" fillId="0" borderId="0" xfId="0" applyNumberFormat="1" applyFont="1" applyFill="1"/>
    <xf numFmtId="0" fontId="23" fillId="0" borderId="0" xfId="0" applyFont="1" applyFill="1" applyBorder="1" applyAlignment="1">
      <alignment vertical="center" wrapText="1"/>
    </xf>
  </cellXfs>
  <cellStyles count="4">
    <cellStyle name="Normal" xfId="0" builtinId="0"/>
    <cellStyle name="Normal 2" xfId="1"/>
    <cellStyle name="Обычный 2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2105025</xdr:colOff>
      <xdr:row>119</xdr:row>
      <xdr:rowOff>180975</xdr:rowOff>
    </xdr:from>
    <xdr:to>
      <xdr:col>2</xdr:col>
      <xdr:colOff>2638425</xdr:colOff>
      <xdr:row>121</xdr:row>
      <xdr:rowOff>96909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0" y="24145875"/>
          <a:ext cx="533400" cy="4112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7"/>
  <sheetViews>
    <sheetView tabSelected="1" view="pageBreakPreview" topLeftCell="A106" zoomScale="60" zoomScaleNormal="85" workbookViewId="0">
      <selection activeCell="G32" sqref="G32"/>
    </sheetView>
  </sheetViews>
  <sheetFormatPr defaultColWidth="9.109375" defaultRowHeight="15.6" x14ac:dyDescent="0.35"/>
  <cols>
    <col min="1" max="1" width="4" style="27" customWidth="1"/>
    <col min="2" max="2" width="50.109375" style="5" customWidth="1"/>
    <col min="3" max="3" width="60.77734375" style="5" customWidth="1"/>
    <col min="4" max="4" width="13.5546875" style="28" customWidth="1"/>
    <col min="5" max="5" width="15.44140625" style="28" customWidth="1"/>
    <col min="6" max="6" width="17" style="29" customWidth="1"/>
    <col min="7" max="7" width="12.88671875" style="5" customWidth="1"/>
    <col min="8" max="8" width="17.21875" style="5" customWidth="1"/>
    <col min="9" max="9" width="8.6640625" style="5" customWidth="1"/>
    <col min="10" max="16384" width="9.109375" style="5"/>
  </cols>
  <sheetData>
    <row r="1" spans="1:12" x14ac:dyDescent="0.35">
      <c r="A1" s="2"/>
      <c r="B1" s="2"/>
      <c r="C1" s="2"/>
      <c r="D1" s="3"/>
      <c r="E1" s="3"/>
      <c r="F1" s="4"/>
      <c r="G1" s="2"/>
    </row>
    <row r="2" spans="1:12" ht="16.8" x14ac:dyDescent="0.35">
      <c r="A2" s="119" t="s">
        <v>199</v>
      </c>
      <c r="B2" s="119"/>
      <c r="C2" s="119"/>
      <c r="D2" s="119"/>
      <c r="E2" s="119"/>
      <c r="F2" s="119"/>
      <c r="G2" s="119"/>
    </row>
    <row r="3" spans="1:12" ht="63.75" customHeight="1" x14ac:dyDescent="0.35">
      <c r="A3" s="6"/>
      <c r="B3" s="117" t="s">
        <v>108</v>
      </c>
      <c r="C3" s="117"/>
      <c r="D3" s="117"/>
      <c r="E3" s="117"/>
      <c r="F3" s="117"/>
      <c r="G3" s="117"/>
    </row>
    <row r="4" spans="1:12" ht="14.25" customHeight="1" x14ac:dyDescent="0.35">
      <c r="A4" s="116"/>
      <c r="B4" s="116"/>
      <c r="C4" s="116"/>
      <c r="D4" s="116"/>
      <c r="E4" s="116"/>
      <c r="F4" s="116"/>
      <c r="G4" s="116"/>
    </row>
    <row r="5" spans="1:12" ht="64.8" x14ac:dyDescent="0.35">
      <c r="A5" s="120" t="s">
        <v>0</v>
      </c>
      <c r="B5" s="121" t="s">
        <v>200</v>
      </c>
      <c r="C5" s="120" t="s">
        <v>201</v>
      </c>
      <c r="D5" s="120" t="s">
        <v>202</v>
      </c>
      <c r="E5" s="120" t="s">
        <v>203</v>
      </c>
      <c r="F5" s="120" t="s">
        <v>27</v>
      </c>
      <c r="G5" s="122" t="s">
        <v>204</v>
      </c>
      <c r="H5" s="123" t="s">
        <v>205</v>
      </c>
    </row>
    <row r="6" spans="1:12" ht="14.4" customHeight="1" x14ac:dyDescent="0.35">
      <c r="A6" s="121">
        <v>1</v>
      </c>
      <c r="B6" s="121">
        <v>2</v>
      </c>
      <c r="C6" s="121">
        <v>3</v>
      </c>
      <c r="D6" s="121">
        <v>4</v>
      </c>
      <c r="E6" s="121">
        <v>5</v>
      </c>
      <c r="F6" s="121">
        <v>6</v>
      </c>
      <c r="G6" s="121">
        <v>7</v>
      </c>
      <c r="H6" s="124">
        <v>8</v>
      </c>
    </row>
    <row r="7" spans="1:12" x14ac:dyDescent="0.35">
      <c r="A7" s="10"/>
      <c r="B7" s="11" t="s">
        <v>196</v>
      </c>
      <c r="C7" s="11" t="s">
        <v>9</v>
      </c>
      <c r="D7" s="10"/>
      <c r="E7" s="10"/>
      <c r="F7" s="12"/>
      <c r="G7" s="127"/>
      <c r="H7" s="127"/>
      <c r="J7" s="142">
        <v>56.945958175209398</v>
      </c>
    </row>
    <row r="8" spans="1:12" x14ac:dyDescent="0.35">
      <c r="A8" s="10">
        <v>1</v>
      </c>
      <c r="B8" s="13" t="s">
        <v>107</v>
      </c>
      <c r="C8" s="14" t="s">
        <v>10</v>
      </c>
      <c r="D8" s="125" t="s">
        <v>72</v>
      </c>
      <c r="E8" s="125" t="s">
        <v>73</v>
      </c>
      <c r="F8" s="15">
        <v>4</v>
      </c>
      <c r="G8" s="127">
        <v>14.236000000000001</v>
      </c>
      <c r="H8" s="127">
        <f>G8*F8</f>
        <v>56.944000000000003</v>
      </c>
      <c r="I8" s="2"/>
      <c r="J8" s="142"/>
      <c r="L8" s="5">
        <f>ROUND(G8,3)</f>
        <v>14.236000000000001</v>
      </c>
    </row>
    <row r="9" spans="1:12" s="17" customFormat="1" ht="17.399999999999999" x14ac:dyDescent="0.4">
      <c r="A9" s="10"/>
      <c r="B9" s="11" t="s">
        <v>12</v>
      </c>
      <c r="C9" s="11" t="s">
        <v>11</v>
      </c>
      <c r="D9" s="10"/>
      <c r="E9" s="10"/>
      <c r="F9" s="12"/>
      <c r="G9" s="134"/>
      <c r="H9" s="127"/>
      <c r="I9" s="91">
        <f>SUM(H10:H13)</f>
        <v>1738.184</v>
      </c>
      <c r="J9" s="143">
        <v>1738.1214728816931</v>
      </c>
      <c r="L9" s="5">
        <f t="shared" ref="L9:L72" si="0">ROUND(G9,3)</f>
        <v>0</v>
      </c>
    </row>
    <row r="10" spans="1:12" s="17" customFormat="1" ht="48.6" x14ac:dyDescent="0.4">
      <c r="A10" s="10">
        <v>1</v>
      </c>
      <c r="B10" s="18" t="s">
        <v>28</v>
      </c>
      <c r="C10" s="14" t="s">
        <v>29</v>
      </c>
      <c r="D10" s="7" t="s">
        <v>21</v>
      </c>
      <c r="E10" s="8" t="s">
        <v>22</v>
      </c>
      <c r="F10" s="15">
        <v>567</v>
      </c>
      <c r="G10" s="134">
        <v>2.3919999999999999</v>
      </c>
      <c r="H10" s="127">
        <f t="shared" ref="H10:H64" si="1">G10*F10</f>
        <v>1356.2639999999999</v>
      </c>
      <c r="I10" s="91"/>
      <c r="J10" s="143"/>
      <c r="L10" s="5">
        <f t="shared" si="0"/>
        <v>2.3919999999999999</v>
      </c>
    </row>
    <row r="11" spans="1:12" s="17" customFormat="1" ht="48.6" x14ac:dyDescent="0.4">
      <c r="A11" s="10">
        <v>2</v>
      </c>
      <c r="B11" s="18" t="s">
        <v>95</v>
      </c>
      <c r="C11" s="14" t="s">
        <v>96</v>
      </c>
      <c r="D11" s="7" t="s">
        <v>21</v>
      </c>
      <c r="E11" s="8" t="s">
        <v>22</v>
      </c>
      <c r="F11" s="15">
        <v>25</v>
      </c>
      <c r="G11" s="134">
        <v>9.6959999999999997</v>
      </c>
      <c r="H11" s="127">
        <f t="shared" si="1"/>
        <v>242.4</v>
      </c>
      <c r="I11" s="91"/>
      <c r="J11" s="143"/>
      <c r="L11" s="5">
        <f t="shared" si="0"/>
        <v>9.6959999999999997</v>
      </c>
    </row>
    <row r="12" spans="1:12" s="17" customFormat="1" ht="31.2" x14ac:dyDescent="0.4">
      <c r="A12" s="10">
        <v>3</v>
      </c>
      <c r="B12" s="18" t="s">
        <v>98</v>
      </c>
      <c r="C12" s="14" t="s">
        <v>97</v>
      </c>
      <c r="D12" s="7" t="s">
        <v>21</v>
      </c>
      <c r="E12" s="8" t="s">
        <v>22</v>
      </c>
      <c r="F12" s="15">
        <v>7</v>
      </c>
      <c r="G12" s="134">
        <v>7.5359999999999996</v>
      </c>
      <c r="H12" s="127">
        <f t="shared" si="1"/>
        <v>52.751999999999995</v>
      </c>
      <c r="I12" s="91"/>
      <c r="J12" s="143"/>
      <c r="L12" s="5">
        <f t="shared" si="0"/>
        <v>7.5359999999999996</v>
      </c>
    </row>
    <row r="13" spans="1:12" s="33" customFormat="1" ht="48.6" x14ac:dyDescent="0.35">
      <c r="A13" s="12">
        <v>4</v>
      </c>
      <c r="B13" s="30" t="s">
        <v>30</v>
      </c>
      <c r="C13" s="31" t="s">
        <v>31</v>
      </c>
      <c r="D13" s="7" t="s">
        <v>21</v>
      </c>
      <c r="E13" s="8" t="s">
        <v>22</v>
      </c>
      <c r="F13" s="141" t="s">
        <v>208</v>
      </c>
      <c r="G13" s="134">
        <v>2.552</v>
      </c>
      <c r="H13" s="127">
        <f t="shared" si="1"/>
        <v>86.768000000000001</v>
      </c>
      <c r="I13" s="93"/>
      <c r="J13" s="144"/>
      <c r="L13" s="5">
        <f t="shared" si="0"/>
        <v>2.552</v>
      </c>
    </row>
    <row r="14" spans="1:12" s="17" customFormat="1" ht="17.399999999999999" x14ac:dyDescent="0.4">
      <c r="A14" s="10"/>
      <c r="B14" s="19" t="s">
        <v>6</v>
      </c>
      <c r="C14" s="19" t="s">
        <v>5</v>
      </c>
      <c r="D14" s="8"/>
      <c r="E14" s="8"/>
      <c r="F14" s="15"/>
      <c r="G14" s="134"/>
      <c r="H14" s="127"/>
      <c r="I14" s="91">
        <f>SUM(H15:H17)</f>
        <v>13922.131599999997</v>
      </c>
      <c r="J14" s="143">
        <v>13920.018685356968</v>
      </c>
      <c r="L14" s="5">
        <f t="shared" si="0"/>
        <v>0</v>
      </c>
    </row>
    <row r="15" spans="1:12" s="17" customFormat="1" ht="17.399999999999999" x14ac:dyDescent="0.4">
      <c r="A15" s="10">
        <v>1</v>
      </c>
      <c r="B15" s="14" t="s">
        <v>33</v>
      </c>
      <c r="C15" s="20" t="s">
        <v>32</v>
      </c>
      <c r="D15" s="7" t="s">
        <v>23</v>
      </c>
      <c r="E15" s="8" t="s">
        <v>24</v>
      </c>
      <c r="F15" s="15">
        <v>23.4</v>
      </c>
      <c r="G15" s="134">
        <v>6.5910000000000002</v>
      </c>
      <c r="H15" s="127">
        <f t="shared" si="1"/>
        <v>154.2294</v>
      </c>
      <c r="I15" s="91"/>
      <c r="J15" s="143"/>
      <c r="L15" s="5">
        <f t="shared" si="0"/>
        <v>6.5910000000000002</v>
      </c>
    </row>
    <row r="16" spans="1:12" s="17" customFormat="1" ht="62.4" x14ac:dyDescent="0.4">
      <c r="A16" s="10">
        <v>2</v>
      </c>
      <c r="B16" s="14" t="s">
        <v>17</v>
      </c>
      <c r="C16" s="14" t="s">
        <v>16</v>
      </c>
      <c r="D16" s="7" t="s">
        <v>23</v>
      </c>
      <c r="E16" s="8" t="s">
        <v>24</v>
      </c>
      <c r="F16" s="15">
        <v>2109.6999999999998</v>
      </c>
      <c r="G16" s="134">
        <v>5.14</v>
      </c>
      <c r="H16" s="127">
        <f t="shared" si="1"/>
        <v>10843.857999999998</v>
      </c>
      <c r="I16" s="91"/>
      <c r="J16" s="143"/>
      <c r="L16" s="5">
        <f t="shared" si="0"/>
        <v>5.14</v>
      </c>
    </row>
    <row r="17" spans="1:12" s="17" customFormat="1" ht="17.399999999999999" x14ac:dyDescent="0.4">
      <c r="A17" s="10">
        <v>3</v>
      </c>
      <c r="B17" s="14" t="s">
        <v>18</v>
      </c>
      <c r="C17" s="14" t="s">
        <v>13</v>
      </c>
      <c r="D17" s="7" t="s">
        <v>23</v>
      </c>
      <c r="E17" s="8" t="s">
        <v>24</v>
      </c>
      <c r="F17" s="15">
        <v>2109.6999999999998</v>
      </c>
      <c r="G17" s="134">
        <v>1.3859999999999999</v>
      </c>
      <c r="H17" s="127">
        <f t="shared" si="1"/>
        <v>2924.0441999999994</v>
      </c>
      <c r="I17" s="91"/>
      <c r="J17" s="143"/>
      <c r="L17" s="5">
        <f t="shared" si="0"/>
        <v>1.3859999999999999</v>
      </c>
    </row>
    <row r="18" spans="1:12" ht="31.2" x14ac:dyDescent="0.35">
      <c r="A18" s="20"/>
      <c r="B18" s="97" t="s">
        <v>35</v>
      </c>
      <c r="C18" s="97" t="s">
        <v>34</v>
      </c>
      <c r="D18" s="9"/>
      <c r="E18" s="9"/>
      <c r="F18" s="20"/>
      <c r="G18" s="127"/>
      <c r="H18" s="127"/>
      <c r="I18" s="2">
        <f>SUM(H19:H27)</f>
        <v>6472.328199999999</v>
      </c>
      <c r="J18" s="142">
        <v>6472.2232155700085</v>
      </c>
      <c r="L18" s="5">
        <f t="shared" si="0"/>
        <v>0</v>
      </c>
    </row>
    <row r="19" spans="1:12" ht="31.2" x14ac:dyDescent="0.35">
      <c r="A19" s="98">
        <v>1</v>
      </c>
      <c r="B19" s="21" t="s">
        <v>19</v>
      </c>
      <c r="C19" s="21" t="s">
        <v>15</v>
      </c>
      <c r="D19" s="9" t="s">
        <v>1</v>
      </c>
      <c r="E19" s="9" t="s">
        <v>2</v>
      </c>
      <c r="F19" s="7">
        <v>30</v>
      </c>
      <c r="G19" s="127">
        <v>1.7090000000000001</v>
      </c>
      <c r="H19" s="127">
        <f t="shared" si="1"/>
        <v>51.27</v>
      </c>
      <c r="I19" s="2"/>
      <c r="J19" s="142"/>
      <c r="L19" s="5">
        <f t="shared" si="0"/>
        <v>1.7090000000000001</v>
      </c>
    </row>
    <row r="20" spans="1:12" ht="31.2" x14ac:dyDescent="0.35">
      <c r="A20" s="98">
        <v>2</v>
      </c>
      <c r="B20" s="21" t="s">
        <v>20</v>
      </c>
      <c r="C20" s="20" t="s">
        <v>14</v>
      </c>
      <c r="D20" s="9" t="s">
        <v>1</v>
      </c>
      <c r="E20" s="9" t="s">
        <v>2</v>
      </c>
      <c r="F20" s="7">
        <v>60</v>
      </c>
      <c r="G20" s="127">
        <v>1.7090000000000001</v>
      </c>
      <c r="H20" s="127">
        <f t="shared" si="1"/>
        <v>102.54</v>
      </c>
      <c r="I20" s="2"/>
      <c r="J20" s="142"/>
      <c r="L20" s="5">
        <f t="shared" si="0"/>
        <v>1.7090000000000001</v>
      </c>
    </row>
    <row r="21" spans="1:12" ht="64.2" x14ac:dyDescent="0.35">
      <c r="A21" s="98">
        <v>3</v>
      </c>
      <c r="B21" s="20" t="s">
        <v>110</v>
      </c>
      <c r="C21" s="20" t="s">
        <v>109</v>
      </c>
      <c r="D21" s="9" t="s">
        <v>25</v>
      </c>
      <c r="E21" s="9" t="s">
        <v>26</v>
      </c>
      <c r="F21" s="7">
        <v>55</v>
      </c>
      <c r="G21" s="127">
        <v>0.34399999999999997</v>
      </c>
      <c r="H21" s="127">
        <f t="shared" si="1"/>
        <v>18.919999999999998</v>
      </c>
      <c r="I21" s="2"/>
      <c r="J21" s="142"/>
      <c r="L21" s="5">
        <f t="shared" si="0"/>
        <v>0.34399999999999997</v>
      </c>
    </row>
    <row r="22" spans="1:12" ht="17.399999999999999" x14ac:dyDescent="0.35">
      <c r="A22" s="99">
        <v>4</v>
      </c>
      <c r="B22" s="21" t="s">
        <v>8</v>
      </c>
      <c r="C22" s="100" t="s">
        <v>4</v>
      </c>
      <c r="D22" s="9" t="s">
        <v>25</v>
      </c>
      <c r="E22" s="9" t="s">
        <v>26</v>
      </c>
      <c r="F22" s="101">
        <v>192.7</v>
      </c>
      <c r="G22" s="127">
        <v>4.32</v>
      </c>
      <c r="H22" s="127">
        <f t="shared" si="1"/>
        <v>832.46400000000006</v>
      </c>
      <c r="I22" s="2"/>
      <c r="J22" s="142"/>
      <c r="L22" s="5">
        <f t="shared" si="0"/>
        <v>4.32</v>
      </c>
    </row>
    <row r="23" spans="1:12" ht="66" x14ac:dyDescent="0.35">
      <c r="A23" s="99">
        <v>5</v>
      </c>
      <c r="B23" s="21" t="s">
        <v>100</v>
      </c>
      <c r="C23" s="100" t="s">
        <v>99</v>
      </c>
      <c r="D23" s="9" t="s">
        <v>1</v>
      </c>
      <c r="E23" s="9" t="s">
        <v>2</v>
      </c>
      <c r="F23" s="101">
        <v>309.39999999999998</v>
      </c>
      <c r="G23" s="127">
        <v>15.683</v>
      </c>
      <c r="H23" s="127">
        <f t="shared" si="1"/>
        <v>4852.3201999999992</v>
      </c>
      <c r="I23" s="2"/>
      <c r="J23" s="142"/>
      <c r="L23" s="5">
        <f t="shared" si="0"/>
        <v>15.683</v>
      </c>
    </row>
    <row r="24" spans="1:12" ht="17.399999999999999" x14ac:dyDescent="0.35">
      <c r="A24" s="99">
        <v>6</v>
      </c>
      <c r="B24" s="100" t="s">
        <v>101</v>
      </c>
      <c r="C24" s="100" t="s">
        <v>102</v>
      </c>
      <c r="D24" s="9" t="s">
        <v>25</v>
      </c>
      <c r="E24" s="9" t="s">
        <v>26</v>
      </c>
      <c r="F24" s="102">
        <v>55</v>
      </c>
      <c r="G24" s="127">
        <v>1.2809999999999999</v>
      </c>
      <c r="H24" s="127">
        <f t="shared" si="1"/>
        <v>70.454999999999998</v>
      </c>
      <c r="I24" s="2"/>
      <c r="J24" s="142"/>
      <c r="L24" s="5">
        <f t="shared" si="0"/>
        <v>1.2809999999999999</v>
      </c>
    </row>
    <row r="25" spans="1:12" ht="31.2" x14ac:dyDescent="0.35">
      <c r="A25" s="99">
        <v>7</v>
      </c>
      <c r="B25" s="100" t="s">
        <v>103</v>
      </c>
      <c r="C25" s="100" t="s">
        <v>104</v>
      </c>
      <c r="D25" s="128" t="s">
        <v>7</v>
      </c>
      <c r="E25" s="128" t="s">
        <v>2</v>
      </c>
      <c r="F25" s="102">
        <v>75</v>
      </c>
      <c r="G25" s="127">
        <v>6.1210000000000004</v>
      </c>
      <c r="H25" s="127">
        <f t="shared" si="1"/>
        <v>459.07500000000005</v>
      </c>
      <c r="I25" s="2"/>
      <c r="J25" s="142"/>
      <c r="L25" s="5">
        <f t="shared" si="0"/>
        <v>6.1210000000000004</v>
      </c>
    </row>
    <row r="26" spans="1:12" ht="17.399999999999999" x14ac:dyDescent="0.35">
      <c r="A26" s="99">
        <v>8</v>
      </c>
      <c r="B26" s="100" t="s">
        <v>112</v>
      </c>
      <c r="C26" s="100" t="s">
        <v>111</v>
      </c>
      <c r="D26" s="9" t="s">
        <v>25</v>
      </c>
      <c r="E26" s="9" t="s">
        <v>26</v>
      </c>
      <c r="F26" s="101">
        <v>1.5</v>
      </c>
      <c r="G26" s="127">
        <v>14.576000000000001</v>
      </c>
      <c r="H26" s="127">
        <f t="shared" si="1"/>
        <v>21.864000000000001</v>
      </c>
      <c r="I26" s="2"/>
      <c r="J26" s="142"/>
      <c r="L26" s="5">
        <f t="shared" si="0"/>
        <v>14.576000000000001</v>
      </c>
    </row>
    <row r="27" spans="1:12" ht="46.8" x14ac:dyDescent="0.35">
      <c r="A27" s="99">
        <v>9</v>
      </c>
      <c r="B27" s="100" t="s">
        <v>106</v>
      </c>
      <c r="C27" s="100" t="s">
        <v>105</v>
      </c>
      <c r="D27" s="7" t="s">
        <v>21</v>
      </c>
      <c r="E27" s="8" t="s">
        <v>22</v>
      </c>
      <c r="F27" s="102">
        <v>7</v>
      </c>
      <c r="G27" s="127">
        <v>9.06</v>
      </c>
      <c r="H27" s="127">
        <f t="shared" si="1"/>
        <v>63.42</v>
      </c>
      <c r="I27" s="2"/>
      <c r="J27" s="142"/>
      <c r="L27" s="5">
        <f t="shared" si="0"/>
        <v>9.06</v>
      </c>
    </row>
    <row r="28" spans="1:12" ht="31.2" x14ac:dyDescent="0.35">
      <c r="A28" s="20"/>
      <c r="B28" s="22" t="s">
        <v>89</v>
      </c>
      <c r="C28" s="22" t="s">
        <v>88</v>
      </c>
      <c r="D28" s="9"/>
      <c r="E28" s="9"/>
      <c r="F28" s="9"/>
      <c r="G28" s="135"/>
      <c r="H28" s="127"/>
      <c r="I28" s="2">
        <f>SUM(H29:H46)</f>
        <v>18533.380009999997</v>
      </c>
      <c r="J28" s="142">
        <v>18535.547085408965</v>
      </c>
      <c r="L28" s="5">
        <f t="shared" si="0"/>
        <v>0</v>
      </c>
    </row>
    <row r="29" spans="1:12" s="33" customFormat="1" ht="19.2" x14ac:dyDescent="0.35">
      <c r="A29" s="12">
        <v>1</v>
      </c>
      <c r="B29" s="30" t="s">
        <v>36</v>
      </c>
      <c r="C29" s="30" t="s">
        <v>37</v>
      </c>
      <c r="D29" s="32"/>
      <c r="E29" s="32"/>
      <c r="F29" s="32"/>
      <c r="G29" s="126"/>
      <c r="H29" s="127"/>
      <c r="I29" s="92"/>
      <c r="J29" s="146"/>
      <c r="L29" s="5">
        <f t="shared" si="0"/>
        <v>0</v>
      </c>
    </row>
    <row r="30" spans="1:12" s="33" customFormat="1" ht="17.399999999999999" x14ac:dyDescent="0.35">
      <c r="A30" s="12">
        <v>2</v>
      </c>
      <c r="B30" s="30" t="s">
        <v>38</v>
      </c>
      <c r="C30" s="30" t="s">
        <v>39</v>
      </c>
      <c r="D30" s="32" t="s">
        <v>40</v>
      </c>
      <c r="E30" s="32" t="s">
        <v>41</v>
      </c>
      <c r="F30" s="32" t="s">
        <v>83</v>
      </c>
      <c r="G30" s="145">
        <v>11.593</v>
      </c>
      <c r="H30" s="127">
        <f t="shared" si="1"/>
        <v>206.12354000000002</v>
      </c>
      <c r="I30" s="92"/>
      <c r="J30" s="146"/>
      <c r="L30" s="5">
        <f t="shared" si="0"/>
        <v>11.593</v>
      </c>
    </row>
    <row r="31" spans="1:12" s="33" customFormat="1" ht="17.399999999999999" x14ac:dyDescent="0.35">
      <c r="A31" s="12">
        <v>3</v>
      </c>
      <c r="B31" s="30" t="s">
        <v>42</v>
      </c>
      <c r="C31" s="30" t="s">
        <v>43</v>
      </c>
      <c r="D31" s="32" t="s">
        <v>40</v>
      </c>
      <c r="E31" s="32" t="s">
        <v>41</v>
      </c>
      <c r="F31" s="32" t="s">
        <v>84</v>
      </c>
      <c r="G31" s="145">
        <v>131.02699999999999</v>
      </c>
      <c r="H31" s="127">
        <f t="shared" si="1"/>
        <v>2762.0491599999996</v>
      </c>
      <c r="I31" s="92"/>
      <c r="J31" s="146"/>
      <c r="L31" s="5">
        <f t="shared" si="0"/>
        <v>131.02699999999999</v>
      </c>
    </row>
    <row r="32" spans="1:12" s="33" customFormat="1" ht="17.399999999999999" x14ac:dyDescent="0.35">
      <c r="A32" s="12">
        <v>4</v>
      </c>
      <c r="B32" s="30" t="s">
        <v>44</v>
      </c>
      <c r="C32" s="30" t="s">
        <v>45</v>
      </c>
      <c r="D32" s="32" t="s">
        <v>25</v>
      </c>
      <c r="E32" s="32" t="s">
        <v>26</v>
      </c>
      <c r="F32" s="32" t="s">
        <v>85</v>
      </c>
      <c r="G32" s="145">
        <v>1.4119999999999999</v>
      </c>
      <c r="H32" s="127">
        <f t="shared" si="1"/>
        <v>179.32399999999998</v>
      </c>
      <c r="I32" s="92"/>
      <c r="J32" s="146"/>
      <c r="L32" s="5">
        <f t="shared" si="0"/>
        <v>1.4119999999999999</v>
      </c>
    </row>
    <row r="33" spans="1:12" s="33" customFormat="1" ht="17.399999999999999" x14ac:dyDescent="0.35">
      <c r="A33" s="12">
        <v>5</v>
      </c>
      <c r="B33" s="30" t="s">
        <v>46</v>
      </c>
      <c r="C33" s="30" t="s">
        <v>47</v>
      </c>
      <c r="D33" s="32"/>
      <c r="E33" s="32"/>
      <c r="F33" s="32"/>
      <c r="G33" s="145"/>
      <c r="H33" s="127"/>
      <c r="I33" s="92"/>
      <c r="J33" s="146"/>
      <c r="L33" s="5">
        <f t="shared" si="0"/>
        <v>0</v>
      </c>
    </row>
    <row r="34" spans="1:12" s="33" customFormat="1" ht="17.399999999999999" x14ac:dyDescent="0.35">
      <c r="A34" s="12">
        <v>6</v>
      </c>
      <c r="B34" s="30" t="s">
        <v>48</v>
      </c>
      <c r="C34" s="30" t="s">
        <v>49</v>
      </c>
      <c r="D34" s="141" t="s">
        <v>123</v>
      </c>
      <c r="E34" s="141" t="s">
        <v>124</v>
      </c>
      <c r="F34" s="141" t="s">
        <v>209</v>
      </c>
      <c r="G34" s="145">
        <v>0.47799999999999998</v>
      </c>
      <c r="H34" s="127">
        <f t="shared" si="1"/>
        <v>370.12495999999999</v>
      </c>
      <c r="I34" s="92"/>
      <c r="J34" s="146"/>
      <c r="L34" s="5">
        <f t="shared" si="0"/>
        <v>0.47799999999999998</v>
      </c>
    </row>
    <row r="35" spans="1:12" s="33" customFormat="1" ht="17.399999999999999" x14ac:dyDescent="0.35">
      <c r="A35" s="12">
        <v>7</v>
      </c>
      <c r="B35" s="30" t="s">
        <v>50</v>
      </c>
      <c r="C35" s="30" t="s">
        <v>51</v>
      </c>
      <c r="D35" s="141" t="s">
        <v>123</v>
      </c>
      <c r="E35" s="141" t="s">
        <v>124</v>
      </c>
      <c r="F35" s="141" t="s">
        <v>210</v>
      </c>
      <c r="G35" s="145">
        <v>0.52800000000000002</v>
      </c>
      <c r="H35" s="127">
        <f t="shared" si="1"/>
        <v>264.87119999999999</v>
      </c>
      <c r="I35" s="92"/>
      <c r="J35" s="146"/>
      <c r="L35" s="5">
        <f t="shared" si="0"/>
        <v>0.52800000000000002</v>
      </c>
    </row>
    <row r="36" spans="1:12" s="33" customFormat="1" ht="17.399999999999999" x14ac:dyDescent="0.35">
      <c r="A36" s="12">
        <v>8</v>
      </c>
      <c r="B36" s="30" t="s">
        <v>52</v>
      </c>
      <c r="C36" s="30" t="s">
        <v>53</v>
      </c>
      <c r="D36" s="141" t="s">
        <v>123</v>
      </c>
      <c r="E36" s="141" t="s">
        <v>124</v>
      </c>
      <c r="F36" s="141" t="s">
        <v>211</v>
      </c>
      <c r="G36" s="145">
        <v>0.47799999999999998</v>
      </c>
      <c r="H36" s="127">
        <f t="shared" si="1"/>
        <v>336.37815999999998</v>
      </c>
      <c r="I36" s="92"/>
      <c r="J36" s="146"/>
      <c r="L36" s="5">
        <f t="shared" si="0"/>
        <v>0.47799999999999998</v>
      </c>
    </row>
    <row r="37" spans="1:12" s="33" customFormat="1" ht="17.399999999999999" x14ac:dyDescent="0.35">
      <c r="A37" s="12">
        <v>9</v>
      </c>
      <c r="B37" s="30" t="s">
        <v>54</v>
      </c>
      <c r="C37" s="30" t="s">
        <v>55</v>
      </c>
      <c r="D37" s="141" t="s">
        <v>123</v>
      </c>
      <c r="E37" s="141" t="s">
        <v>124</v>
      </c>
      <c r="F37" s="141" t="s">
        <v>212</v>
      </c>
      <c r="G37" s="145">
        <v>0.47799999999999998</v>
      </c>
      <c r="H37" s="127">
        <f t="shared" si="1"/>
        <v>431.2516</v>
      </c>
      <c r="I37" s="92"/>
      <c r="J37" s="146"/>
      <c r="L37" s="5">
        <f t="shared" si="0"/>
        <v>0.47799999999999998</v>
      </c>
    </row>
    <row r="38" spans="1:12" s="33" customFormat="1" ht="17.399999999999999" x14ac:dyDescent="0.35">
      <c r="A38" s="12">
        <v>10</v>
      </c>
      <c r="B38" s="34" t="s">
        <v>56</v>
      </c>
      <c r="C38" s="34" t="s">
        <v>57</v>
      </c>
      <c r="D38" s="32"/>
      <c r="E38" s="32"/>
      <c r="F38" s="32"/>
      <c r="G38" s="145"/>
      <c r="H38" s="127"/>
      <c r="I38" s="92"/>
      <c r="J38" s="146"/>
      <c r="L38" s="5">
        <f t="shared" si="0"/>
        <v>0</v>
      </c>
    </row>
    <row r="39" spans="1:12" s="33" customFormat="1" ht="17.399999999999999" x14ac:dyDescent="0.35">
      <c r="A39" s="12">
        <v>11</v>
      </c>
      <c r="B39" s="30" t="s">
        <v>58</v>
      </c>
      <c r="C39" s="30" t="s">
        <v>59</v>
      </c>
      <c r="D39" s="141" t="s">
        <v>123</v>
      </c>
      <c r="E39" s="141" t="s">
        <v>124</v>
      </c>
      <c r="F39" s="141" t="s">
        <v>213</v>
      </c>
      <c r="G39" s="145">
        <v>1.077</v>
      </c>
      <c r="H39" s="127">
        <f t="shared" si="1"/>
        <v>4043.1872399999997</v>
      </c>
      <c r="I39" s="92"/>
      <c r="J39" s="146"/>
      <c r="L39" s="5">
        <f t="shared" si="0"/>
        <v>1.077</v>
      </c>
    </row>
    <row r="40" spans="1:12" s="33" customFormat="1" ht="17.399999999999999" x14ac:dyDescent="0.35">
      <c r="A40" s="12">
        <v>12</v>
      </c>
      <c r="B40" s="30" t="s">
        <v>60</v>
      </c>
      <c r="C40" s="30" t="s">
        <v>61</v>
      </c>
      <c r="D40" s="141" t="s">
        <v>123</v>
      </c>
      <c r="E40" s="141" t="s">
        <v>124</v>
      </c>
      <c r="F40" s="141" t="s">
        <v>214</v>
      </c>
      <c r="G40" s="145">
        <v>1.077</v>
      </c>
      <c r="H40" s="127">
        <f t="shared" si="1"/>
        <v>3116.9887799999997</v>
      </c>
      <c r="I40" s="92"/>
      <c r="J40" s="146"/>
      <c r="L40" s="5">
        <f t="shared" si="0"/>
        <v>1.077</v>
      </c>
    </row>
    <row r="41" spans="1:12" s="33" customFormat="1" ht="17.399999999999999" x14ac:dyDescent="0.35">
      <c r="A41" s="12">
        <v>13</v>
      </c>
      <c r="B41" s="30" t="s">
        <v>62</v>
      </c>
      <c r="C41" s="30" t="s">
        <v>63</v>
      </c>
      <c r="D41" s="141" t="s">
        <v>123</v>
      </c>
      <c r="E41" s="141" t="s">
        <v>124</v>
      </c>
      <c r="F41" s="141" t="s">
        <v>215</v>
      </c>
      <c r="G41" s="145">
        <v>1.077</v>
      </c>
      <c r="H41" s="127">
        <f t="shared" si="1"/>
        <v>1408.2744299999999</v>
      </c>
      <c r="I41" s="92"/>
      <c r="J41" s="146"/>
      <c r="L41" s="5">
        <f t="shared" si="0"/>
        <v>1.077</v>
      </c>
    </row>
    <row r="42" spans="1:12" s="33" customFormat="1" ht="17.399999999999999" x14ac:dyDescent="0.35">
      <c r="A42" s="12">
        <v>14</v>
      </c>
      <c r="B42" s="30" t="s">
        <v>64</v>
      </c>
      <c r="C42" s="30" t="s">
        <v>65</v>
      </c>
      <c r="D42" s="141" t="s">
        <v>123</v>
      </c>
      <c r="E42" s="141" t="s">
        <v>124</v>
      </c>
      <c r="F42" s="141" t="s">
        <v>216</v>
      </c>
      <c r="G42" s="145">
        <v>1.077</v>
      </c>
      <c r="H42" s="127">
        <f t="shared" si="1"/>
        <v>5119.3902600000001</v>
      </c>
      <c r="I42" s="92"/>
      <c r="J42" s="146"/>
      <c r="L42" s="5">
        <f t="shared" si="0"/>
        <v>1.077</v>
      </c>
    </row>
    <row r="43" spans="1:12" s="33" customFormat="1" ht="31.2" x14ac:dyDescent="0.35">
      <c r="A43" s="12">
        <v>15</v>
      </c>
      <c r="B43" s="30" t="s">
        <v>66</v>
      </c>
      <c r="C43" s="30" t="s">
        <v>67</v>
      </c>
      <c r="D43" s="32" t="s">
        <v>40</v>
      </c>
      <c r="E43" s="32" t="s">
        <v>41</v>
      </c>
      <c r="F43" s="32" t="s">
        <v>83</v>
      </c>
      <c r="G43" s="145">
        <v>7.5359999999999996</v>
      </c>
      <c r="H43" s="127">
        <f t="shared" si="1"/>
        <v>133.99008000000001</v>
      </c>
      <c r="I43" s="92"/>
      <c r="J43" s="146"/>
      <c r="L43" s="5">
        <f t="shared" si="0"/>
        <v>7.5359999999999996</v>
      </c>
    </row>
    <row r="44" spans="1:12" s="33" customFormat="1" ht="48.6" x14ac:dyDescent="0.35">
      <c r="A44" s="12">
        <v>16</v>
      </c>
      <c r="B44" s="30" t="s">
        <v>86</v>
      </c>
      <c r="C44" s="30" t="s">
        <v>68</v>
      </c>
      <c r="D44" s="32" t="s">
        <v>40</v>
      </c>
      <c r="E44" s="32" t="s">
        <v>41</v>
      </c>
      <c r="F44" s="32" t="s">
        <v>87</v>
      </c>
      <c r="G44" s="145">
        <v>2.097</v>
      </c>
      <c r="H44" s="127">
        <f t="shared" si="1"/>
        <v>111.85398000000001</v>
      </c>
      <c r="I44" s="92"/>
      <c r="J44" s="146"/>
      <c r="L44" s="5">
        <f t="shared" si="0"/>
        <v>2.097</v>
      </c>
    </row>
    <row r="45" spans="1:12" s="33" customFormat="1" ht="17.399999999999999" x14ac:dyDescent="0.35">
      <c r="A45" s="12">
        <v>17</v>
      </c>
      <c r="B45" s="30" t="s">
        <v>69</v>
      </c>
      <c r="C45" s="30" t="s">
        <v>3</v>
      </c>
      <c r="D45" s="32" t="s">
        <v>40</v>
      </c>
      <c r="E45" s="32" t="s">
        <v>41</v>
      </c>
      <c r="F45" s="32" t="s">
        <v>83</v>
      </c>
      <c r="G45" s="145">
        <v>2.5790000000000002</v>
      </c>
      <c r="H45" s="127">
        <f t="shared" si="1"/>
        <v>45.854620000000004</v>
      </c>
      <c r="I45" s="92"/>
      <c r="J45" s="146"/>
      <c r="L45" s="5">
        <f t="shared" si="0"/>
        <v>2.5790000000000002</v>
      </c>
    </row>
    <row r="46" spans="1:12" s="1" customFormat="1" ht="31.2" x14ac:dyDescent="0.35">
      <c r="A46" s="35">
        <v>18</v>
      </c>
      <c r="B46" s="23" t="s">
        <v>114</v>
      </c>
      <c r="C46" s="23" t="s">
        <v>113</v>
      </c>
      <c r="D46" s="7" t="s">
        <v>7</v>
      </c>
      <c r="E46" s="9" t="s">
        <v>2</v>
      </c>
      <c r="F46" s="24">
        <v>0.5</v>
      </c>
      <c r="G46" s="145">
        <v>7.4359999999999999</v>
      </c>
      <c r="H46" s="127">
        <f t="shared" si="1"/>
        <v>3.718</v>
      </c>
      <c r="I46" s="94"/>
      <c r="J46" s="147"/>
      <c r="L46" s="5">
        <f t="shared" si="0"/>
        <v>7.4359999999999999</v>
      </c>
    </row>
    <row r="47" spans="1:12" s="1" customFormat="1" ht="17.399999999999999" x14ac:dyDescent="0.35">
      <c r="A47" s="35"/>
      <c r="B47" s="107" t="s">
        <v>193</v>
      </c>
      <c r="C47" s="107" t="s">
        <v>192</v>
      </c>
      <c r="D47" s="7"/>
      <c r="E47" s="9"/>
      <c r="F47" s="24"/>
      <c r="G47" s="145"/>
      <c r="H47" s="127"/>
      <c r="I47" s="94"/>
      <c r="J47" s="147">
        <v>1051.7505283129228</v>
      </c>
      <c r="L47" s="5">
        <f t="shared" si="0"/>
        <v>0</v>
      </c>
    </row>
    <row r="48" spans="1:12" s="88" customFormat="1" ht="46.8" x14ac:dyDescent="0.35">
      <c r="A48" s="35">
        <v>1</v>
      </c>
      <c r="B48" s="23" t="s">
        <v>195</v>
      </c>
      <c r="C48" s="23" t="s">
        <v>194</v>
      </c>
      <c r="D48" s="9" t="s">
        <v>25</v>
      </c>
      <c r="E48" s="9" t="s">
        <v>26</v>
      </c>
      <c r="F48" s="108">
        <v>158</v>
      </c>
      <c r="G48" s="145">
        <v>6.657</v>
      </c>
      <c r="H48" s="127">
        <f t="shared" si="1"/>
        <v>1051.806</v>
      </c>
      <c r="I48" s="109"/>
      <c r="J48" s="149"/>
      <c r="L48" s="5">
        <f t="shared" si="0"/>
        <v>6.657</v>
      </c>
    </row>
    <row r="49" spans="1:14" s="37" customFormat="1" x14ac:dyDescent="0.35">
      <c r="A49" s="12"/>
      <c r="B49" s="36" t="s">
        <v>91</v>
      </c>
      <c r="C49" s="22" t="s">
        <v>90</v>
      </c>
      <c r="D49" s="9"/>
      <c r="E49" s="15"/>
      <c r="F49" s="15"/>
      <c r="G49" s="127"/>
      <c r="H49" s="127"/>
      <c r="I49" s="95">
        <f>SUM(H50:H55)</f>
        <v>95.900429999999986</v>
      </c>
      <c r="J49" s="144">
        <v>95.732373607078586</v>
      </c>
      <c r="L49" s="5">
        <f t="shared" si="0"/>
        <v>0</v>
      </c>
    </row>
    <row r="50" spans="1:14" s="37" customFormat="1" ht="31.2" x14ac:dyDescent="0.35">
      <c r="A50" s="38">
        <v>1</v>
      </c>
      <c r="B50" s="18" t="s">
        <v>198</v>
      </c>
      <c r="C50" s="18" t="s">
        <v>197</v>
      </c>
      <c r="D50" s="9" t="s">
        <v>25</v>
      </c>
      <c r="E50" s="9" t="s">
        <v>26</v>
      </c>
      <c r="F50" s="15">
        <v>3.2</v>
      </c>
      <c r="G50" s="128">
        <v>10.8</v>
      </c>
      <c r="H50" s="127">
        <f t="shared" si="1"/>
        <v>34.56</v>
      </c>
      <c r="I50" s="95"/>
      <c r="J50" s="144"/>
      <c r="L50" s="5">
        <f t="shared" si="0"/>
        <v>10.8</v>
      </c>
    </row>
    <row r="51" spans="1:14" s="40" customFormat="1" x14ac:dyDescent="0.35">
      <c r="A51" s="12"/>
      <c r="B51" s="22" t="s">
        <v>92</v>
      </c>
      <c r="C51" s="22" t="s">
        <v>93</v>
      </c>
      <c r="D51" s="9"/>
      <c r="E51" s="15"/>
      <c r="F51" s="39"/>
      <c r="G51" s="127"/>
      <c r="H51" s="127"/>
      <c r="I51" s="96"/>
      <c r="J51" s="144"/>
      <c r="L51" s="5">
        <f t="shared" si="0"/>
        <v>0</v>
      </c>
    </row>
    <row r="52" spans="1:14" s="40" customFormat="1" ht="31.2" x14ac:dyDescent="0.35">
      <c r="A52" s="12">
        <v>1</v>
      </c>
      <c r="B52" s="18" t="s">
        <v>70</v>
      </c>
      <c r="C52" s="18" t="s">
        <v>71</v>
      </c>
      <c r="D52" s="9"/>
      <c r="E52" s="9"/>
      <c r="F52" s="39"/>
      <c r="G52" s="127"/>
      <c r="H52" s="127"/>
      <c r="I52" s="96"/>
      <c r="J52" s="144"/>
      <c r="L52" s="5">
        <f t="shared" si="0"/>
        <v>0</v>
      </c>
    </row>
    <row r="53" spans="1:14" s="33" customFormat="1" ht="17.399999999999999" x14ac:dyDescent="0.35">
      <c r="A53" s="12">
        <v>2</v>
      </c>
      <c r="B53" s="18" t="s">
        <v>75</v>
      </c>
      <c r="C53" s="18" t="s">
        <v>76</v>
      </c>
      <c r="D53" s="9" t="s">
        <v>72</v>
      </c>
      <c r="E53" s="9" t="s">
        <v>73</v>
      </c>
      <c r="F53" s="148" t="s">
        <v>74</v>
      </c>
      <c r="G53" s="134">
        <v>32.783999999999999</v>
      </c>
      <c r="H53" s="127">
        <f t="shared" si="1"/>
        <v>32.783999999999999</v>
      </c>
      <c r="I53" s="92"/>
      <c r="J53" s="144"/>
      <c r="L53" s="5">
        <f t="shared" si="0"/>
        <v>32.783999999999999</v>
      </c>
    </row>
    <row r="54" spans="1:14" s="40" customFormat="1" ht="17.399999999999999" x14ac:dyDescent="0.35">
      <c r="A54" s="12">
        <v>3</v>
      </c>
      <c r="B54" s="41" t="s">
        <v>94</v>
      </c>
      <c r="C54" s="41" t="s">
        <v>77</v>
      </c>
      <c r="D54" s="9" t="s">
        <v>78</v>
      </c>
      <c r="E54" s="9" t="s">
        <v>79</v>
      </c>
      <c r="F54" s="148" t="s">
        <v>217</v>
      </c>
      <c r="G54" s="134">
        <v>6.4349999999999996</v>
      </c>
      <c r="H54" s="127">
        <f t="shared" si="1"/>
        <v>22.522499999999997</v>
      </c>
      <c r="I54" s="96"/>
      <c r="J54" s="144"/>
      <c r="L54" s="5">
        <f t="shared" si="0"/>
        <v>6.4349999999999996</v>
      </c>
    </row>
    <row r="55" spans="1:14" s="40" customFormat="1" ht="17.399999999999999" x14ac:dyDescent="0.35">
      <c r="A55" s="12">
        <v>4</v>
      </c>
      <c r="B55" s="41" t="s">
        <v>80</v>
      </c>
      <c r="C55" s="41" t="s">
        <v>81</v>
      </c>
      <c r="D55" s="9" t="s">
        <v>40</v>
      </c>
      <c r="E55" s="15" t="s">
        <v>41</v>
      </c>
      <c r="F55" s="148" t="s">
        <v>82</v>
      </c>
      <c r="G55" s="134">
        <v>57.466000000000001</v>
      </c>
      <c r="H55" s="127">
        <f t="shared" si="1"/>
        <v>6.0339299999999998</v>
      </c>
      <c r="I55" s="96"/>
      <c r="J55" s="144"/>
      <c r="L55" s="5">
        <f t="shared" si="0"/>
        <v>57.466000000000001</v>
      </c>
    </row>
    <row r="56" spans="1:14" s="1" customFormat="1" ht="33.6" x14ac:dyDescent="0.35">
      <c r="A56" s="42"/>
      <c r="B56" s="83" t="s">
        <v>191</v>
      </c>
      <c r="C56" s="82" t="s">
        <v>156</v>
      </c>
      <c r="D56" s="44"/>
      <c r="E56" s="44"/>
      <c r="F56" s="45"/>
      <c r="G56" s="129"/>
      <c r="H56" s="127"/>
      <c r="I56" s="46"/>
      <c r="J56" s="47">
        <v>23481.867450412483</v>
      </c>
      <c r="K56" s="48"/>
      <c r="L56" s="5">
        <f t="shared" si="0"/>
        <v>0</v>
      </c>
      <c r="M56" s="48"/>
      <c r="N56" s="48"/>
    </row>
    <row r="57" spans="1:14" s="1" customFormat="1" ht="54" x14ac:dyDescent="0.35">
      <c r="A57" s="83">
        <v>1</v>
      </c>
      <c r="B57" s="50" t="s">
        <v>167</v>
      </c>
      <c r="C57" s="50" t="s">
        <v>166</v>
      </c>
      <c r="D57" s="51" t="s">
        <v>115</v>
      </c>
      <c r="E57" s="44" t="s">
        <v>116</v>
      </c>
      <c r="F57" s="52">
        <v>6.5</v>
      </c>
      <c r="G57" s="130">
        <v>2.3919999999999999</v>
      </c>
      <c r="H57" s="127">
        <f t="shared" si="1"/>
        <v>15.548</v>
      </c>
      <c r="I57" s="46"/>
      <c r="J57" s="47"/>
      <c r="K57" s="53"/>
      <c r="L57" s="5">
        <f t="shared" si="0"/>
        <v>2.3919999999999999</v>
      </c>
      <c r="M57" s="54"/>
      <c r="N57" s="54"/>
    </row>
    <row r="58" spans="1:14" s="1" customFormat="1" ht="34.799999999999997" x14ac:dyDescent="0.35">
      <c r="A58" s="83">
        <v>2</v>
      </c>
      <c r="B58" s="50" t="s">
        <v>117</v>
      </c>
      <c r="C58" s="50" t="s">
        <v>118</v>
      </c>
      <c r="D58" s="51" t="s">
        <v>115</v>
      </c>
      <c r="E58" s="44" t="s">
        <v>116</v>
      </c>
      <c r="F58" s="52">
        <v>41</v>
      </c>
      <c r="G58" s="130">
        <v>0.86</v>
      </c>
      <c r="H58" s="127">
        <f t="shared" si="1"/>
        <v>35.26</v>
      </c>
      <c r="I58" s="55"/>
      <c r="J58" s="47"/>
      <c r="K58" s="56"/>
      <c r="L58" s="5">
        <f t="shared" si="0"/>
        <v>0.86</v>
      </c>
      <c r="M58" s="56"/>
      <c r="N58" s="56"/>
    </row>
    <row r="59" spans="1:14" s="1" customFormat="1" ht="52.2" x14ac:dyDescent="0.35">
      <c r="A59" s="83">
        <v>3</v>
      </c>
      <c r="B59" s="50" t="s">
        <v>169</v>
      </c>
      <c r="C59" s="50" t="s">
        <v>168</v>
      </c>
      <c r="D59" s="51" t="s">
        <v>115</v>
      </c>
      <c r="E59" s="44" t="s">
        <v>116</v>
      </c>
      <c r="F59" s="52">
        <v>1</v>
      </c>
      <c r="G59" s="130">
        <v>9.9990000000000006</v>
      </c>
      <c r="H59" s="127">
        <f t="shared" si="1"/>
        <v>9.9990000000000006</v>
      </c>
      <c r="I59" s="57"/>
      <c r="J59" s="47"/>
      <c r="K59" s="56"/>
      <c r="L59" s="5">
        <f t="shared" si="0"/>
        <v>9.9990000000000006</v>
      </c>
      <c r="M59" s="56"/>
      <c r="N59" s="56"/>
    </row>
    <row r="60" spans="1:14" s="1" customFormat="1" ht="34.799999999999997" x14ac:dyDescent="0.35">
      <c r="A60" s="83">
        <v>4</v>
      </c>
      <c r="B60" s="50" t="s">
        <v>117</v>
      </c>
      <c r="C60" s="50" t="s">
        <v>119</v>
      </c>
      <c r="D60" s="51" t="s">
        <v>115</v>
      </c>
      <c r="E60" s="44" t="s">
        <v>116</v>
      </c>
      <c r="F60" s="52">
        <v>4.5</v>
      </c>
      <c r="G60" s="130">
        <v>7.5359999999999996</v>
      </c>
      <c r="H60" s="127">
        <f t="shared" si="1"/>
        <v>33.911999999999999</v>
      </c>
      <c r="I60" s="46"/>
      <c r="J60" s="47"/>
      <c r="L60" s="5">
        <f t="shared" si="0"/>
        <v>7.5359999999999996</v>
      </c>
    </row>
    <row r="61" spans="1:14" s="1" customFormat="1" ht="52.2" x14ac:dyDescent="0.35">
      <c r="A61" s="83">
        <v>5</v>
      </c>
      <c r="B61" s="50" t="s">
        <v>170</v>
      </c>
      <c r="C61" s="50" t="s">
        <v>171</v>
      </c>
      <c r="D61" s="51" t="s">
        <v>115</v>
      </c>
      <c r="E61" s="44" t="s">
        <v>116</v>
      </c>
      <c r="F61" s="52">
        <v>41</v>
      </c>
      <c r="G61" s="130">
        <v>1.0620000000000001</v>
      </c>
      <c r="H61" s="127">
        <f t="shared" si="1"/>
        <v>43.542000000000002</v>
      </c>
      <c r="I61" s="46"/>
      <c r="J61" s="47"/>
      <c r="L61" s="5">
        <f t="shared" si="0"/>
        <v>1.0620000000000001</v>
      </c>
    </row>
    <row r="62" spans="1:14" s="1" customFormat="1" ht="52.2" x14ac:dyDescent="0.35">
      <c r="A62" s="83">
        <v>6</v>
      </c>
      <c r="B62" s="50" t="s">
        <v>173</v>
      </c>
      <c r="C62" s="50" t="s">
        <v>172</v>
      </c>
      <c r="D62" s="51" t="s">
        <v>115</v>
      </c>
      <c r="E62" s="44" t="s">
        <v>116</v>
      </c>
      <c r="F62" s="52">
        <v>4.5</v>
      </c>
      <c r="G62" s="130">
        <v>2.5790000000000002</v>
      </c>
      <c r="H62" s="127">
        <f t="shared" si="1"/>
        <v>11.605500000000001</v>
      </c>
      <c r="I62" s="46"/>
      <c r="J62" s="47"/>
      <c r="L62" s="5">
        <f t="shared" si="0"/>
        <v>2.5790000000000002</v>
      </c>
    </row>
    <row r="63" spans="1:14" s="1" customFormat="1" ht="19.2" x14ac:dyDescent="0.35">
      <c r="A63" s="83">
        <v>7</v>
      </c>
      <c r="B63" s="50" t="s">
        <v>120</v>
      </c>
      <c r="C63" s="50" t="s">
        <v>121</v>
      </c>
      <c r="D63" s="51" t="s">
        <v>115</v>
      </c>
      <c r="E63" s="58" t="s">
        <v>122</v>
      </c>
      <c r="F63" s="59">
        <v>0.39200000000000002</v>
      </c>
      <c r="G63" s="131">
        <v>9.4819999999999993</v>
      </c>
      <c r="H63" s="127">
        <f t="shared" si="1"/>
        <v>3.7169439999999998</v>
      </c>
      <c r="I63" s="46"/>
      <c r="J63" s="47"/>
      <c r="L63" s="5">
        <f t="shared" si="0"/>
        <v>9.4819999999999993</v>
      </c>
    </row>
    <row r="64" spans="1:14" s="1" customFormat="1" ht="226.2" x14ac:dyDescent="0.35">
      <c r="A64" s="110">
        <v>8</v>
      </c>
      <c r="B64" s="150" t="s">
        <v>219</v>
      </c>
      <c r="C64" s="150" t="s">
        <v>218</v>
      </c>
      <c r="D64" s="51" t="s">
        <v>125</v>
      </c>
      <c r="E64" s="58" t="s">
        <v>73</v>
      </c>
      <c r="F64" s="52">
        <v>2</v>
      </c>
      <c r="G64" s="131">
        <v>615.928</v>
      </c>
      <c r="H64" s="127">
        <f t="shared" si="1"/>
        <v>1231.856</v>
      </c>
      <c r="I64" s="46"/>
      <c r="J64" s="47"/>
      <c r="L64" s="5">
        <f t="shared" si="0"/>
        <v>615.928</v>
      </c>
    </row>
    <row r="65" spans="1:17" s="1" customFormat="1" ht="19.2" x14ac:dyDescent="0.35">
      <c r="A65" s="83">
        <v>9</v>
      </c>
      <c r="B65" s="50" t="s">
        <v>128</v>
      </c>
      <c r="C65" s="50" t="s">
        <v>129</v>
      </c>
      <c r="D65" s="51" t="s">
        <v>126</v>
      </c>
      <c r="E65" s="58" t="s">
        <v>127</v>
      </c>
      <c r="F65" s="51">
        <v>21.326999999999998</v>
      </c>
      <c r="G65" s="132">
        <v>1.4119999999999999</v>
      </c>
      <c r="H65" s="127">
        <f t="shared" ref="H65:H96" si="2">G65*F65</f>
        <v>30.113723999999994</v>
      </c>
      <c r="I65" s="46"/>
      <c r="J65" s="47"/>
      <c r="L65" s="5">
        <f t="shared" si="0"/>
        <v>1.4119999999999999</v>
      </c>
    </row>
    <row r="66" spans="1:17" s="1" customFormat="1" ht="18" x14ac:dyDescent="0.35">
      <c r="A66" s="84"/>
      <c r="B66" s="43" t="s">
        <v>165</v>
      </c>
      <c r="C66" s="43" t="s">
        <v>164</v>
      </c>
      <c r="D66" s="63"/>
      <c r="E66" s="86"/>
      <c r="F66" s="63"/>
      <c r="G66" s="132"/>
      <c r="H66" s="127"/>
      <c r="I66" s="46"/>
      <c r="J66" s="47"/>
      <c r="K66" s="64"/>
      <c r="L66" s="5">
        <f t="shared" si="0"/>
        <v>0</v>
      </c>
      <c r="M66" s="65"/>
    </row>
    <row r="67" spans="1:17" s="1" customFormat="1" ht="54" x14ac:dyDescent="0.35">
      <c r="A67" s="83">
        <v>1</v>
      </c>
      <c r="B67" s="50" t="s">
        <v>175</v>
      </c>
      <c r="C67" s="50" t="s">
        <v>174</v>
      </c>
      <c r="D67" s="51" t="s">
        <v>115</v>
      </c>
      <c r="E67" s="44" t="s">
        <v>116</v>
      </c>
      <c r="F67" s="66">
        <v>4.5</v>
      </c>
      <c r="G67" s="132">
        <v>2.3919999999999999</v>
      </c>
      <c r="H67" s="127">
        <f t="shared" si="2"/>
        <v>10.763999999999999</v>
      </c>
      <c r="I67" s="46"/>
      <c r="L67" s="5">
        <f t="shared" si="0"/>
        <v>2.3919999999999999</v>
      </c>
    </row>
    <row r="68" spans="1:17" s="1" customFormat="1" ht="34.799999999999997" x14ac:dyDescent="0.35">
      <c r="A68" s="83">
        <v>2</v>
      </c>
      <c r="B68" s="50" t="s">
        <v>117</v>
      </c>
      <c r="C68" s="50" t="s">
        <v>118</v>
      </c>
      <c r="D68" s="51" t="s">
        <v>115</v>
      </c>
      <c r="E68" s="44" t="s">
        <v>116</v>
      </c>
      <c r="F68" s="66">
        <v>57</v>
      </c>
      <c r="G68" s="132">
        <v>0.86</v>
      </c>
      <c r="H68" s="127">
        <f t="shared" si="2"/>
        <v>49.019999999999996</v>
      </c>
      <c r="I68" s="46"/>
      <c r="L68" s="5">
        <f t="shared" si="0"/>
        <v>0.86</v>
      </c>
    </row>
    <row r="69" spans="1:17" s="1" customFormat="1" ht="52.2" x14ac:dyDescent="0.35">
      <c r="A69" s="83">
        <v>3</v>
      </c>
      <c r="B69" s="50" t="s">
        <v>176</v>
      </c>
      <c r="C69" s="50" t="s">
        <v>177</v>
      </c>
      <c r="D69" s="51" t="s">
        <v>115</v>
      </c>
      <c r="E69" s="58" t="s">
        <v>122</v>
      </c>
      <c r="F69" s="62">
        <v>0.5</v>
      </c>
      <c r="G69" s="132">
        <v>9.9990000000000006</v>
      </c>
      <c r="H69" s="127">
        <f t="shared" si="2"/>
        <v>4.9995000000000003</v>
      </c>
      <c r="I69" s="46"/>
      <c r="L69" s="5">
        <f t="shared" si="0"/>
        <v>9.9990000000000006</v>
      </c>
    </row>
    <row r="70" spans="1:17" s="1" customFormat="1" ht="34.799999999999997" x14ac:dyDescent="0.35">
      <c r="A70" s="83">
        <v>4</v>
      </c>
      <c r="B70" s="50" t="s">
        <v>117</v>
      </c>
      <c r="C70" s="50" t="s">
        <v>118</v>
      </c>
      <c r="D70" s="51" t="s">
        <v>115</v>
      </c>
      <c r="E70" s="58" t="s">
        <v>122</v>
      </c>
      <c r="F70" s="62">
        <v>6</v>
      </c>
      <c r="G70" s="132">
        <v>7.5359999999999996</v>
      </c>
      <c r="H70" s="127">
        <f t="shared" si="2"/>
        <v>45.215999999999994</v>
      </c>
      <c r="I70" s="46"/>
      <c r="J70" s="47"/>
      <c r="L70" s="5">
        <f t="shared" si="0"/>
        <v>7.5359999999999996</v>
      </c>
    </row>
    <row r="71" spans="1:17" s="1" customFormat="1" ht="19.2" x14ac:dyDescent="0.35">
      <c r="A71" s="43">
        <v>5</v>
      </c>
      <c r="B71" s="60" t="s">
        <v>130</v>
      </c>
      <c r="C71" s="67" t="s">
        <v>131</v>
      </c>
      <c r="D71" s="51" t="s">
        <v>115</v>
      </c>
      <c r="E71" s="68" t="s">
        <v>132</v>
      </c>
      <c r="F71" s="62">
        <v>1.69</v>
      </c>
      <c r="G71" s="132">
        <v>9.4819999999999993</v>
      </c>
      <c r="H71" s="127">
        <f t="shared" si="2"/>
        <v>16.024579999999997</v>
      </c>
      <c r="I71" s="46"/>
      <c r="J71" s="47"/>
      <c r="L71" s="5">
        <f t="shared" si="0"/>
        <v>9.4819999999999993</v>
      </c>
    </row>
    <row r="72" spans="1:17" s="1" customFormat="1" ht="34.799999999999997" x14ac:dyDescent="0.35">
      <c r="A72" s="112">
        <v>6</v>
      </c>
      <c r="B72" s="111" t="s">
        <v>133</v>
      </c>
      <c r="C72" s="113" t="s">
        <v>134</v>
      </c>
      <c r="D72" s="51" t="s">
        <v>1</v>
      </c>
      <c r="E72" s="51" t="s">
        <v>2</v>
      </c>
      <c r="F72" s="66">
        <v>13</v>
      </c>
      <c r="G72" s="132">
        <v>141.011</v>
      </c>
      <c r="H72" s="127">
        <f t="shared" si="2"/>
        <v>1833.143</v>
      </c>
      <c r="I72" s="46"/>
      <c r="J72" s="47"/>
      <c r="L72" s="5">
        <f t="shared" si="0"/>
        <v>141.011</v>
      </c>
    </row>
    <row r="73" spans="1:17" s="1" customFormat="1" ht="34.799999999999997" x14ac:dyDescent="0.35">
      <c r="A73" s="115">
        <v>7</v>
      </c>
      <c r="B73" s="60" t="s">
        <v>135</v>
      </c>
      <c r="C73" s="71" t="s">
        <v>136</v>
      </c>
      <c r="D73" s="63"/>
      <c r="E73" s="63"/>
      <c r="F73" s="51"/>
      <c r="G73" s="132"/>
      <c r="H73" s="127"/>
      <c r="I73" s="46"/>
      <c r="J73" s="47"/>
      <c r="L73" s="5">
        <f t="shared" ref="L73:L119" si="3">ROUND(G73,3)</f>
        <v>0</v>
      </c>
    </row>
    <row r="74" spans="1:17" s="1" customFormat="1" ht="17.399999999999999" x14ac:dyDescent="0.35">
      <c r="A74" s="115"/>
      <c r="B74" s="60" t="s">
        <v>137</v>
      </c>
      <c r="C74" s="71" t="s">
        <v>138</v>
      </c>
      <c r="D74" s="51" t="s">
        <v>1</v>
      </c>
      <c r="E74" s="51" t="s">
        <v>2</v>
      </c>
      <c r="F74" s="66">
        <v>13</v>
      </c>
      <c r="G74" s="132">
        <v>3.5649999999999999</v>
      </c>
      <c r="H74" s="127">
        <f t="shared" si="2"/>
        <v>46.344999999999999</v>
      </c>
      <c r="I74" s="46"/>
      <c r="J74" s="47"/>
      <c r="L74" s="5">
        <f t="shared" si="3"/>
        <v>3.5649999999999999</v>
      </c>
    </row>
    <row r="75" spans="1:17" s="1" customFormat="1" ht="52.2" x14ac:dyDescent="0.35">
      <c r="A75" s="115">
        <v>8</v>
      </c>
      <c r="B75" s="50" t="s">
        <v>178</v>
      </c>
      <c r="C75" s="50" t="s">
        <v>171</v>
      </c>
      <c r="D75" s="51" t="s">
        <v>115</v>
      </c>
      <c r="E75" s="58" t="s">
        <v>122</v>
      </c>
      <c r="F75" s="66">
        <v>57</v>
      </c>
      <c r="G75" s="132">
        <v>1.0620000000000001</v>
      </c>
      <c r="H75" s="127">
        <f t="shared" si="2"/>
        <v>60.534000000000006</v>
      </c>
      <c r="I75" s="46"/>
      <c r="J75" s="47"/>
      <c r="L75" s="5">
        <f t="shared" si="3"/>
        <v>1.0620000000000001</v>
      </c>
    </row>
    <row r="76" spans="1:17" s="1" customFormat="1" ht="52.2" x14ac:dyDescent="0.35">
      <c r="A76" s="115"/>
      <c r="B76" s="50" t="s">
        <v>179</v>
      </c>
      <c r="C76" s="50" t="s">
        <v>172</v>
      </c>
      <c r="D76" s="51" t="s">
        <v>115</v>
      </c>
      <c r="E76" s="58" t="s">
        <v>122</v>
      </c>
      <c r="F76" s="66">
        <v>6</v>
      </c>
      <c r="G76" s="132">
        <v>2.5790000000000002</v>
      </c>
      <c r="H76" s="127">
        <f t="shared" si="2"/>
        <v>15.474</v>
      </c>
      <c r="I76" s="46"/>
      <c r="J76" s="47"/>
      <c r="L76" s="5">
        <f t="shared" si="3"/>
        <v>2.5790000000000002</v>
      </c>
    </row>
    <row r="77" spans="1:17" s="1" customFormat="1" ht="31.2" x14ac:dyDescent="0.35">
      <c r="A77" s="104"/>
      <c r="B77" s="22" t="s">
        <v>187</v>
      </c>
      <c r="C77" s="22" t="s">
        <v>188</v>
      </c>
      <c r="D77" s="51"/>
      <c r="E77" s="58"/>
      <c r="F77" s="72"/>
      <c r="G77" s="133"/>
      <c r="H77" s="127"/>
      <c r="I77" s="46"/>
      <c r="J77" s="152"/>
      <c r="K77" s="152"/>
      <c r="L77" s="5">
        <f t="shared" si="3"/>
        <v>0</v>
      </c>
      <c r="M77" s="152"/>
      <c r="N77" s="152"/>
      <c r="O77" s="152"/>
      <c r="P77" s="152"/>
      <c r="Q77" s="152"/>
    </row>
    <row r="78" spans="1:17" s="1" customFormat="1" ht="17.399999999999999" x14ac:dyDescent="0.35">
      <c r="A78" s="43">
        <v>1</v>
      </c>
      <c r="B78" s="30" t="s">
        <v>36</v>
      </c>
      <c r="C78" s="30" t="s">
        <v>37</v>
      </c>
      <c r="D78" s="51"/>
      <c r="E78" s="73"/>
      <c r="F78" s="66"/>
      <c r="G78" s="132"/>
      <c r="H78" s="127"/>
      <c r="I78" s="46"/>
      <c r="J78" s="47"/>
      <c r="L78" s="5">
        <f t="shared" si="3"/>
        <v>0</v>
      </c>
    </row>
    <row r="79" spans="1:17" s="1" customFormat="1" ht="88.8" x14ac:dyDescent="0.35">
      <c r="A79" s="43">
        <v>2</v>
      </c>
      <c r="B79" s="71" t="s">
        <v>181</v>
      </c>
      <c r="C79" s="105" t="s">
        <v>180</v>
      </c>
      <c r="D79" s="49" t="s">
        <v>115</v>
      </c>
      <c r="E79" s="74" t="s">
        <v>116</v>
      </c>
      <c r="F79" s="75">
        <v>5.8800000000000008</v>
      </c>
      <c r="G79" s="132">
        <v>2.3919999999999999</v>
      </c>
      <c r="H79" s="127">
        <f t="shared" si="2"/>
        <v>14.064960000000001</v>
      </c>
      <c r="I79" s="46"/>
      <c r="J79" s="47"/>
      <c r="L79" s="5">
        <f t="shared" si="3"/>
        <v>2.3919999999999999</v>
      </c>
    </row>
    <row r="80" spans="1:17" s="1" customFormat="1" ht="34.799999999999997" x14ac:dyDescent="0.35">
      <c r="A80" s="43">
        <v>3</v>
      </c>
      <c r="B80" s="67" t="s">
        <v>139</v>
      </c>
      <c r="C80" s="76" t="s">
        <v>140</v>
      </c>
      <c r="D80" s="49" t="s">
        <v>115</v>
      </c>
      <c r="E80" s="74" t="s">
        <v>116</v>
      </c>
      <c r="F80" s="75">
        <v>1.68</v>
      </c>
      <c r="G80" s="132">
        <v>0.86</v>
      </c>
      <c r="H80" s="127">
        <f t="shared" si="2"/>
        <v>1.4447999999999999</v>
      </c>
      <c r="I80" s="46"/>
      <c r="J80" s="47"/>
      <c r="L80" s="5">
        <f t="shared" si="3"/>
        <v>0.86</v>
      </c>
    </row>
    <row r="81" spans="1:14" s="1" customFormat="1" ht="19.2" x14ac:dyDescent="0.35">
      <c r="A81" s="43">
        <v>4</v>
      </c>
      <c r="B81" s="67" t="s">
        <v>141</v>
      </c>
      <c r="C81" s="77" t="s">
        <v>142</v>
      </c>
      <c r="D81" s="49" t="s">
        <v>115</v>
      </c>
      <c r="E81" s="74" t="s">
        <v>116</v>
      </c>
      <c r="F81" s="75">
        <v>1.4700000000000002</v>
      </c>
      <c r="G81" s="132">
        <v>11.593</v>
      </c>
      <c r="H81" s="127">
        <f t="shared" si="2"/>
        <v>17.041710000000002</v>
      </c>
      <c r="I81" s="46"/>
      <c r="J81" s="47"/>
      <c r="L81" s="5">
        <f t="shared" si="3"/>
        <v>11.593</v>
      </c>
    </row>
    <row r="82" spans="1:14" s="1" customFormat="1" ht="19.2" x14ac:dyDescent="0.35">
      <c r="A82" s="115">
        <v>5</v>
      </c>
      <c r="B82" s="67" t="s">
        <v>143</v>
      </c>
      <c r="C82" s="76" t="s">
        <v>144</v>
      </c>
      <c r="D82" s="49" t="s">
        <v>115</v>
      </c>
      <c r="E82" s="74" t="s">
        <v>116</v>
      </c>
      <c r="F82" s="75">
        <v>2.52</v>
      </c>
      <c r="G82" s="132">
        <v>131.02799999999999</v>
      </c>
      <c r="H82" s="127">
        <f t="shared" si="2"/>
        <v>330.19056</v>
      </c>
      <c r="I82" s="46"/>
      <c r="J82" s="47"/>
      <c r="L82" s="5">
        <f t="shared" si="3"/>
        <v>131.02799999999999</v>
      </c>
    </row>
    <row r="83" spans="1:14" s="1" customFormat="1" ht="17.399999999999999" x14ac:dyDescent="0.35">
      <c r="A83" s="115"/>
      <c r="B83" s="111" t="s">
        <v>145</v>
      </c>
      <c r="C83" s="114" t="s">
        <v>146</v>
      </c>
      <c r="D83" s="51" t="s">
        <v>123</v>
      </c>
      <c r="E83" s="73" t="s">
        <v>124</v>
      </c>
      <c r="F83" s="75">
        <v>223.23</v>
      </c>
      <c r="G83" s="132">
        <v>0.47699999999999998</v>
      </c>
      <c r="H83" s="127">
        <f t="shared" ref="H83" si="4">G83*F83</f>
        <v>106.48070999999999</v>
      </c>
      <c r="I83" s="46"/>
      <c r="J83" s="47"/>
      <c r="L83" s="5">
        <f t="shared" si="3"/>
        <v>0.47699999999999998</v>
      </c>
    </row>
    <row r="84" spans="1:14" s="1" customFormat="1" ht="17.399999999999999" x14ac:dyDescent="0.35">
      <c r="A84" s="115"/>
      <c r="B84" s="111" t="s">
        <v>147</v>
      </c>
      <c r="C84" s="114" t="s">
        <v>148</v>
      </c>
      <c r="D84" s="51" t="s">
        <v>123</v>
      </c>
      <c r="E84" s="73" t="s">
        <v>124</v>
      </c>
      <c r="F84" s="78">
        <v>41.475000000000001</v>
      </c>
      <c r="G84" s="132">
        <v>0.52700000000000002</v>
      </c>
      <c r="H84" s="127">
        <f t="shared" ref="H84" si="5">G84*F84</f>
        <v>21.857325000000003</v>
      </c>
      <c r="I84" s="46"/>
      <c r="J84" s="47"/>
      <c r="L84" s="5">
        <f t="shared" si="3"/>
        <v>0.52700000000000002</v>
      </c>
    </row>
    <row r="85" spans="1:14" s="1" customFormat="1" ht="19.2" x14ac:dyDescent="0.35">
      <c r="A85" s="43">
        <v>6</v>
      </c>
      <c r="B85" s="67" t="s">
        <v>149</v>
      </c>
      <c r="C85" s="76" t="s">
        <v>150</v>
      </c>
      <c r="D85" s="61" t="s">
        <v>151</v>
      </c>
      <c r="E85" s="79" t="s">
        <v>127</v>
      </c>
      <c r="F85" s="75">
        <v>15.96</v>
      </c>
      <c r="G85" s="132">
        <v>1.4119999999999999</v>
      </c>
      <c r="H85" s="127">
        <f t="shared" si="2"/>
        <v>22.535519999999998</v>
      </c>
      <c r="I85" s="46"/>
      <c r="J85" s="47"/>
      <c r="L85" s="5">
        <f t="shared" si="3"/>
        <v>1.4119999999999999</v>
      </c>
    </row>
    <row r="86" spans="1:14" s="1" customFormat="1" ht="34.799999999999997" x14ac:dyDescent="0.35">
      <c r="A86" s="112">
        <v>7</v>
      </c>
      <c r="B86" s="111" t="s">
        <v>152</v>
      </c>
      <c r="C86" s="114" t="s">
        <v>153</v>
      </c>
      <c r="D86" s="51" t="s">
        <v>125</v>
      </c>
      <c r="E86" s="73" t="s">
        <v>73</v>
      </c>
      <c r="F86" s="80">
        <v>21</v>
      </c>
      <c r="G86" s="132">
        <v>53.91</v>
      </c>
      <c r="H86" s="127">
        <f t="shared" si="2"/>
        <v>1132.1099999999999</v>
      </c>
      <c r="I86" s="46"/>
      <c r="J86" s="47"/>
      <c r="L86" s="5">
        <f t="shared" si="3"/>
        <v>53.91</v>
      </c>
    </row>
    <row r="87" spans="1:14" s="1" customFormat="1" ht="19.2" x14ac:dyDescent="0.35">
      <c r="A87" s="43">
        <v>8</v>
      </c>
      <c r="B87" s="81" t="s">
        <v>154</v>
      </c>
      <c r="C87" s="77" t="s">
        <v>155</v>
      </c>
      <c r="D87" s="49" t="s">
        <v>115</v>
      </c>
      <c r="E87" s="74" t="s">
        <v>116</v>
      </c>
      <c r="F87" s="75">
        <v>1.68</v>
      </c>
      <c r="G87" s="132">
        <v>2.5790000000000002</v>
      </c>
      <c r="H87" s="127">
        <f t="shared" si="2"/>
        <v>4.3327200000000001</v>
      </c>
      <c r="I87" s="46"/>
      <c r="J87" s="47"/>
      <c r="L87" s="5">
        <f t="shared" si="3"/>
        <v>2.5790000000000002</v>
      </c>
    </row>
    <row r="88" spans="1:14" s="1" customFormat="1" ht="17.399999999999999" x14ac:dyDescent="0.35">
      <c r="A88" s="42"/>
      <c r="B88" s="43" t="s">
        <v>190</v>
      </c>
      <c r="C88" s="16" t="s">
        <v>189</v>
      </c>
      <c r="D88" s="44"/>
      <c r="E88" s="44"/>
      <c r="F88" s="45"/>
      <c r="G88" s="132"/>
      <c r="H88" s="127"/>
      <c r="I88" s="46"/>
      <c r="J88" s="47"/>
      <c r="K88" s="48"/>
      <c r="L88" s="5">
        <f t="shared" si="3"/>
        <v>0</v>
      </c>
      <c r="M88" s="48"/>
      <c r="N88" s="48"/>
    </row>
    <row r="89" spans="1:14" s="1" customFormat="1" ht="54" x14ac:dyDescent="0.35">
      <c r="A89" s="103">
        <v>1</v>
      </c>
      <c r="B89" s="50" t="s">
        <v>167</v>
      </c>
      <c r="C89" s="50" t="s">
        <v>166</v>
      </c>
      <c r="D89" s="51" t="s">
        <v>115</v>
      </c>
      <c r="E89" s="44" t="s">
        <v>116</v>
      </c>
      <c r="F89" s="52">
        <v>12</v>
      </c>
      <c r="G89" s="132">
        <v>2.3919999999999999</v>
      </c>
      <c r="H89" s="127">
        <f t="shared" si="2"/>
        <v>28.704000000000001</v>
      </c>
      <c r="I89" s="46"/>
      <c r="J89" s="47"/>
      <c r="K89" s="51"/>
      <c r="L89" s="5">
        <f t="shared" si="3"/>
        <v>2.3919999999999999</v>
      </c>
      <c r="M89" s="54"/>
      <c r="N89" s="54"/>
    </row>
    <row r="90" spans="1:14" s="1" customFormat="1" ht="34.799999999999997" x14ac:dyDescent="0.35">
      <c r="A90" s="103">
        <v>2</v>
      </c>
      <c r="B90" s="50" t="s">
        <v>117</v>
      </c>
      <c r="C90" s="50" t="s">
        <v>118</v>
      </c>
      <c r="D90" s="51" t="s">
        <v>115</v>
      </c>
      <c r="E90" s="44" t="s">
        <v>116</v>
      </c>
      <c r="F90" s="52">
        <v>35</v>
      </c>
      <c r="G90" s="132">
        <v>0.86</v>
      </c>
      <c r="H90" s="127">
        <f t="shared" si="2"/>
        <v>30.099999999999998</v>
      </c>
      <c r="I90" s="55"/>
      <c r="J90" s="47"/>
      <c r="K90" s="56"/>
      <c r="L90" s="5">
        <f t="shared" si="3"/>
        <v>0.86</v>
      </c>
      <c r="M90" s="56"/>
      <c r="N90" s="56"/>
    </row>
    <row r="91" spans="1:14" s="1" customFormat="1" ht="52.2" x14ac:dyDescent="0.35">
      <c r="A91" s="103">
        <v>3</v>
      </c>
      <c r="B91" s="50" t="s">
        <v>169</v>
      </c>
      <c r="C91" s="50" t="s">
        <v>168</v>
      </c>
      <c r="D91" s="51" t="s">
        <v>115</v>
      </c>
      <c r="E91" s="44" t="s">
        <v>116</v>
      </c>
      <c r="F91" s="52">
        <v>1.5</v>
      </c>
      <c r="G91" s="132">
        <v>9.9990000000000006</v>
      </c>
      <c r="H91" s="127">
        <f t="shared" si="2"/>
        <v>14.9985</v>
      </c>
      <c r="I91" s="57"/>
      <c r="J91" s="47"/>
      <c r="K91" s="56"/>
      <c r="L91" s="5">
        <f t="shared" si="3"/>
        <v>9.9990000000000006</v>
      </c>
      <c r="M91" s="56"/>
      <c r="N91" s="56"/>
    </row>
    <row r="92" spans="1:14" s="1" customFormat="1" ht="34.799999999999997" x14ac:dyDescent="0.35">
      <c r="A92" s="103">
        <v>4</v>
      </c>
      <c r="B92" s="50" t="s">
        <v>117</v>
      </c>
      <c r="C92" s="50" t="s">
        <v>119</v>
      </c>
      <c r="D92" s="51" t="s">
        <v>115</v>
      </c>
      <c r="E92" s="44" t="s">
        <v>116</v>
      </c>
      <c r="F92" s="52">
        <v>4</v>
      </c>
      <c r="G92" s="132">
        <v>7.5359999999999996</v>
      </c>
      <c r="H92" s="127">
        <f t="shared" si="2"/>
        <v>30.143999999999998</v>
      </c>
      <c r="I92" s="46"/>
      <c r="J92" s="47"/>
      <c r="L92" s="5">
        <f t="shared" si="3"/>
        <v>7.5359999999999996</v>
      </c>
    </row>
    <row r="93" spans="1:14" s="1" customFormat="1" ht="52.2" x14ac:dyDescent="0.35">
      <c r="A93" s="103">
        <v>5</v>
      </c>
      <c r="B93" s="50" t="s">
        <v>170</v>
      </c>
      <c r="C93" s="50" t="s">
        <v>171</v>
      </c>
      <c r="D93" s="51" t="s">
        <v>115</v>
      </c>
      <c r="E93" s="44" t="s">
        <v>116</v>
      </c>
      <c r="F93" s="52">
        <v>35</v>
      </c>
      <c r="G93" s="132">
        <v>1.0620000000000001</v>
      </c>
      <c r="H93" s="127">
        <f t="shared" si="2"/>
        <v>37.17</v>
      </c>
      <c r="I93" s="46"/>
      <c r="J93" s="47"/>
      <c r="L93" s="5">
        <f t="shared" si="3"/>
        <v>1.0620000000000001</v>
      </c>
    </row>
    <row r="94" spans="1:14" s="1" customFormat="1" ht="52.2" x14ac:dyDescent="0.35">
      <c r="A94" s="103">
        <v>6</v>
      </c>
      <c r="B94" s="50" t="s">
        <v>173</v>
      </c>
      <c r="C94" s="50" t="s">
        <v>172</v>
      </c>
      <c r="D94" s="51" t="s">
        <v>115</v>
      </c>
      <c r="E94" s="44" t="s">
        <v>116</v>
      </c>
      <c r="F94" s="52">
        <v>4</v>
      </c>
      <c r="G94" s="132">
        <v>2.5790000000000002</v>
      </c>
      <c r="H94" s="127">
        <f t="shared" si="2"/>
        <v>10.316000000000001</v>
      </c>
      <c r="I94" s="46"/>
      <c r="J94" s="47"/>
      <c r="L94" s="5">
        <f t="shared" si="3"/>
        <v>2.5790000000000002</v>
      </c>
    </row>
    <row r="95" spans="1:14" s="1" customFormat="1" ht="19.2" x14ac:dyDescent="0.35">
      <c r="A95" s="103">
        <v>7</v>
      </c>
      <c r="B95" s="50" t="s">
        <v>120</v>
      </c>
      <c r="C95" s="50" t="s">
        <v>121</v>
      </c>
      <c r="D95" s="51" t="s">
        <v>115</v>
      </c>
      <c r="E95" s="58" t="s">
        <v>122</v>
      </c>
      <c r="F95" s="59">
        <v>0.98</v>
      </c>
      <c r="G95" s="132">
        <v>9.4819999999999993</v>
      </c>
      <c r="H95" s="127">
        <f t="shared" si="2"/>
        <v>9.2923599999999986</v>
      </c>
      <c r="I95" s="46"/>
      <c r="J95" s="47"/>
      <c r="L95" s="5">
        <f t="shared" si="3"/>
        <v>9.4819999999999993</v>
      </c>
    </row>
    <row r="96" spans="1:14" s="1" customFormat="1" ht="226.2" x14ac:dyDescent="0.35">
      <c r="A96" s="110">
        <v>8</v>
      </c>
      <c r="B96" s="150" t="s">
        <v>219</v>
      </c>
      <c r="C96" s="150" t="s">
        <v>218</v>
      </c>
      <c r="D96" s="51" t="s">
        <v>125</v>
      </c>
      <c r="E96" s="58" t="s">
        <v>73</v>
      </c>
      <c r="F96" s="52">
        <v>5</v>
      </c>
      <c r="G96" s="132">
        <v>558.14300000000003</v>
      </c>
      <c r="H96" s="127">
        <f t="shared" si="2"/>
        <v>2790.7150000000001</v>
      </c>
      <c r="I96" s="46"/>
      <c r="J96" s="47"/>
      <c r="L96" s="5">
        <f t="shared" si="3"/>
        <v>558.14300000000003</v>
      </c>
    </row>
    <row r="97" spans="1:15" s="1" customFormat="1" ht="19.2" x14ac:dyDescent="0.35">
      <c r="A97" s="103">
        <v>9</v>
      </c>
      <c r="B97" s="106" t="s">
        <v>128</v>
      </c>
      <c r="C97" s="106" t="s">
        <v>129</v>
      </c>
      <c r="D97" s="51" t="s">
        <v>126</v>
      </c>
      <c r="E97" s="58" t="s">
        <v>127</v>
      </c>
      <c r="F97" s="51">
        <v>41.442</v>
      </c>
      <c r="G97" s="132">
        <v>1.4119999999999999</v>
      </c>
      <c r="H97" s="127">
        <f t="shared" ref="H97:H118" si="6">G97*F97</f>
        <v>58.516103999999999</v>
      </c>
      <c r="I97" s="46"/>
      <c r="J97" s="47"/>
      <c r="L97" s="5">
        <f t="shared" si="3"/>
        <v>1.4119999999999999</v>
      </c>
    </row>
    <row r="98" spans="1:15" s="1" customFormat="1" ht="17.399999999999999" x14ac:dyDescent="0.35">
      <c r="A98" s="84"/>
      <c r="B98" s="43" t="s">
        <v>185</v>
      </c>
      <c r="C98" s="43" t="s">
        <v>184</v>
      </c>
      <c r="D98" s="44"/>
      <c r="E98" s="44"/>
      <c r="F98" s="86"/>
      <c r="G98" s="132"/>
      <c r="H98" s="127"/>
      <c r="I98" s="46"/>
      <c r="J98" s="47"/>
      <c r="L98" s="5">
        <f t="shared" si="3"/>
        <v>0</v>
      </c>
    </row>
    <row r="99" spans="1:15" s="1" customFormat="1" ht="54" x14ac:dyDescent="0.35">
      <c r="A99" s="103">
        <v>1</v>
      </c>
      <c r="B99" s="50" t="s">
        <v>175</v>
      </c>
      <c r="C99" s="50" t="s">
        <v>174</v>
      </c>
      <c r="D99" s="51" t="s">
        <v>115</v>
      </c>
      <c r="E99" s="44" t="s">
        <v>116</v>
      </c>
      <c r="F99" s="59">
        <v>162</v>
      </c>
      <c r="G99" s="132">
        <v>2.3919999999999999</v>
      </c>
      <c r="H99" s="127">
        <f t="shared" si="6"/>
        <v>387.50399999999996</v>
      </c>
      <c r="I99" s="46"/>
      <c r="J99" s="47"/>
      <c r="L99" s="5">
        <f t="shared" si="3"/>
        <v>2.3919999999999999</v>
      </c>
    </row>
    <row r="100" spans="1:15" s="1" customFormat="1" ht="34.799999999999997" x14ac:dyDescent="0.35">
      <c r="A100" s="103">
        <v>2</v>
      </c>
      <c r="B100" s="50" t="s">
        <v>117</v>
      </c>
      <c r="C100" s="50" t="s">
        <v>118</v>
      </c>
      <c r="D100" s="51" t="s">
        <v>115</v>
      </c>
      <c r="E100" s="44" t="s">
        <v>116</v>
      </c>
      <c r="F100" s="59">
        <v>456</v>
      </c>
      <c r="G100" s="132">
        <v>0.86</v>
      </c>
      <c r="H100" s="127">
        <f t="shared" si="6"/>
        <v>392.15999999999997</v>
      </c>
      <c r="I100" s="46"/>
      <c r="J100" s="47"/>
      <c r="L100" s="5">
        <f t="shared" si="3"/>
        <v>0.86</v>
      </c>
    </row>
    <row r="101" spans="1:15" s="1" customFormat="1" ht="52.2" x14ac:dyDescent="0.35">
      <c r="A101" s="103">
        <v>3</v>
      </c>
      <c r="B101" s="50" t="s">
        <v>183</v>
      </c>
      <c r="C101" s="50" t="s">
        <v>182</v>
      </c>
      <c r="D101" s="51" t="s">
        <v>115</v>
      </c>
      <c r="E101" s="44" t="s">
        <v>116</v>
      </c>
      <c r="F101" s="59">
        <v>18</v>
      </c>
      <c r="G101" s="132">
        <v>9.9990000000000006</v>
      </c>
      <c r="H101" s="127">
        <f t="shared" si="6"/>
        <v>179.982</v>
      </c>
      <c r="I101" s="46"/>
      <c r="J101" s="47"/>
      <c r="L101" s="5">
        <f t="shared" si="3"/>
        <v>9.9990000000000006</v>
      </c>
      <c r="M101" s="48"/>
      <c r="N101" s="48"/>
      <c r="O101" s="48"/>
    </row>
    <row r="102" spans="1:15" s="1" customFormat="1" ht="34.799999999999997" x14ac:dyDescent="0.35">
      <c r="A102" s="103">
        <v>4</v>
      </c>
      <c r="B102" s="50" t="s">
        <v>117</v>
      </c>
      <c r="C102" s="50" t="s">
        <v>118</v>
      </c>
      <c r="D102" s="51" t="s">
        <v>115</v>
      </c>
      <c r="E102" s="44" t="s">
        <v>116</v>
      </c>
      <c r="F102" s="59">
        <v>51</v>
      </c>
      <c r="G102" s="132">
        <v>7.5359999999999996</v>
      </c>
      <c r="H102" s="127">
        <f t="shared" si="6"/>
        <v>384.33599999999996</v>
      </c>
      <c r="I102" s="46"/>
      <c r="J102" s="47"/>
      <c r="L102" s="5">
        <f t="shared" si="3"/>
        <v>7.5359999999999996</v>
      </c>
    </row>
    <row r="103" spans="1:15" s="1" customFormat="1" ht="19.2" x14ac:dyDescent="0.35">
      <c r="A103" s="103">
        <v>5</v>
      </c>
      <c r="B103" s="60" t="s">
        <v>157</v>
      </c>
      <c r="C103" s="50" t="s">
        <v>158</v>
      </c>
      <c r="D103" s="51" t="s">
        <v>115</v>
      </c>
      <c r="E103" s="58" t="s">
        <v>122</v>
      </c>
      <c r="F103" s="59">
        <v>15.98</v>
      </c>
      <c r="G103" s="132">
        <v>15.96</v>
      </c>
      <c r="H103" s="127">
        <f t="shared" si="6"/>
        <v>255.04080000000002</v>
      </c>
      <c r="I103" s="46"/>
      <c r="J103" s="87"/>
      <c r="L103" s="5">
        <f t="shared" si="3"/>
        <v>15.96</v>
      </c>
      <c r="M103" s="88"/>
    </row>
    <row r="104" spans="1:15" s="1" customFormat="1" ht="19.2" x14ac:dyDescent="0.35">
      <c r="A104" s="103">
        <v>6</v>
      </c>
      <c r="B104" s="50" t="s">
        <v>159</v>
      </c>
      <c r="C104" s="50" t="s">
        <v>160</v>
      </c>
      <c r="D104" s="51" t="s">
        <v>115</v>
      </c>
      <c r="E104" s="58" t="s">
        <v>122</v>
      </c>
      <c r="F104" s="89">
        <v>127.46399999999998</v>
      </c>
      <c r="G104" s="132">
        <v>15.96</v>
      </c>
      <c r="H104" s="127">
        <f t="shared" si="6"/>
        <v>2034.3254399999998</v>
      </c>
      <c r="I104" s="46"/>
      <c r="J104" s="87"/>
      <c r="L104" s="5">
        <f t="shared" si="3"/>
        <v>15.96</v>
      </c>
      <c r="M104" s="88"/>
    </row>
    <row r="105" spans="1:15" s="1" customFormat="1" ht="34.799999999999997" x14ac:dyDescent="0.35">
      <c r="A105" s="103">
        <v>7</v>
      </c>
      <c r="B105" s="50" t="s">
        <v>161</v>
      </c>
      <c r="C105" s="50" t="s">
        <v>162</v>
      </c>
      <c r="D105" s="51" t="s">
        <v>1</v>
      </c>
      <c r="E105" s="58" t="s">
        <v>163</v>
      </c>
      <c r="F105" s="52">
        <v>188</v>
      </c>
      <c r="G105" s="132">
        <v>47.819000000000003</v>
      </c>
      <c r="H105" s="127">
        <f t="shared" si="6"/>
        <v>8989.9719999999998</v>
      </c>
      <c r="I105" s="46"/>
      <c r="J105" s="47"/>
      <c r="L105" s="5">
        <f t="shared" si="3"/>
        <v>47.819000000000003</v>
      </c>
      <c r="M105" s="90"/>
      <c r="N105" s="90"/>
    </row>
    <row r="106" spans="1:15" s="1" customFormat="1" ht="52.2" x14ac:dyDescent="0.35">
      <c r="A106" s="103">
        <v>8</v>
      </c>
      <c r="B106" s="50" t="s">
        <v>170</v>
      </c>
      <c r="C106" s="50" t="s">
        <v>171</v>
      </c>
      <c r="D106" s="51" t="s">
        <v>115</v>
      </c>
      <c r="E106" s="44" t="s">
        <v>116</v>
      </c>
      <c r="F106" s="59">
        <v>456</v>
      </c>
      <c r="G106" s="132">
        <v>1.0620000000000001</v>
      </c>
      <c r="H106" s="127">
        <f t="shared" si="6"/>
        <v>484.27200000000005</v>
      </c>
      <c r="I106" s="46"/>
      <c r="J106" s="47"/>
      <c r="L106" s="5">
        <f t="shared" si="3"/>
        <v>1.0620000000000001</v>
      </c>
      <c r="M106" s="90"/>
      <c r="N106" s="90"/>
    </row>
    <row r="107" spans="1:15" s="1" customFormat="1" ht="52.2" x14ac:dyDescent="0.35">
      <c r="A107" s="103">
        <v>9</v>
      </c>
      <c r="B107" s="50" t="s">
        <v>173</v>
      </c>
      <c r="C107" s="50" t="s">
        <v>172</v>
      </c>
      <c r="D107" s="51" t="s">
        <v>115</v>
      </c>
      <c r="E107" s="44" t="s">
        <v>116</v>
      </c>
      <c r="F107" s="62">
        <v>51</v>
      </c>
      <c r="G107" s="132">
        <v>2.5790000000000002</v>
      </c>
      <c r="H107" s="127">
        <f t="shared" si="6"/>
        <v>131.529</v>
      </c>
      <c r="I107" s="46"/>
      <c r="J107" s="47"/>
      <c r="L107" s="5">
        <f t="shared" si="3"/>
        <v>2.5790000000000002</v>
      </c>
    </row>
    <row r="108" spans="1:15" s="1" customFormat="1" ht="18" x14ac:dyDescent="0.35">
      <c r="A108" s="103"/>
      <c r="B108" s="43" t="s">
        <v>186</v>
      </c>
      <c r="C108" s="43" t="s">
        <v>164</v>
      </c>
      <c r="D108" s="63"/>
      <c r="E108" s="86"/>
      <c r="F108" s="63"/>
      <c r="G108" s="132"/>
      <c r="H108" s="127"/>
      <c r="I108" s="46"/>
      <c r="J108" s="47"/>
      <c r="L108" s="5">
        <f t="shared" si="3"/>
        <v>0</v>
      </c>
      <c r="M108" s="65"/>
    </row>
    <row r="109" spans="1:15" s="1" customFormat="1" ht="54" x14ac:dyDescent="0.35">
      <c r="A109" s="103">
        <v>1</v>
      </c>
      <c r="B109" s="50" t="s">
        <v>175</v>
      </c>
      <c r="C109" s="50" t="s">
        <v>174</v>
      </c>
      <c r="D109" s="51" t="s">
        <v>115</v>
      </c>
      <c r="E109" s="44" t="s">
        <v>116</v>
      </c>
      <c r="F109" s="66">
        <v>4</v>
      </c>
      <c r="G109" s="132">
        <v>2.3919999999999999</v>
      </c>
      <c r="H109" s="127">
        <f t="shared" si="6"/>
        <v>9.5679999999999996</v>
      </c>
      <c r="I109" s="46"/>
      <c r="L109" s="5">
        <f t="shared" si="3"/>
        <v>2.3919999999999999</v>
      </c>
    </row>
    <row r="110" spans="1:15" s="1" customFormat="1" ht="34.799999999999997" x14ac:dyDescent="0.35">
      <c r="A110" s="103">
        <v>2</v>
      </c>
      <c r="B110" s="50" t="s">
        <v>117</v>
      </c>
      <c r="C110" s="50" t="s">
        <v>118</v>
      </c>
      <c r="D110" s="51" t="s">
        <v>115</v>
      </c>
      <c r="E110" s="44" t="s">
        <v>116</v>
      </c>
      <c r="F110" s="66">
        <v>57</v>
      </c>
      <c r="G110" s="132">
        <v>0.86</v>
      </c>
      <c r="H110" s="127">
        <f t="shared" si="6"/>
        <v>49.019999999999996</v>
      </c>
      <c r="I110" s="46"/>
      <c r="L110" s="5">
        <f t="shared" si="3"/>
        <v>0.86</v>
      </c>
    </row>
    <row r="111" spans="1:15" s="1" customFormat="1" ht="52.2" x14ac:dyDescent="0.35">
      <c r="A111" s="103">
        <v>3</v>
      </c>
      <c r="B111" s="50" t="s">
        <v>176</v>
      </c>
      <c r="C111" s="50" t="s">
        <v>177</v>
      </c>
      <c r="D111" s="51" t="s">
        <v>115</v>
      </c>
      <c r="E111" s="58" t="s">
        <v>122</v>
      </c>
      <c r="F111" s="62">
        <v>1</v>
      </c>
      <c r="G111" s="132">
        <v>9.9990000000000006</v>
      </c>
      <c r="H111" s="127">
        <f t="shared" si="6"/>
        <v>9.9990000000000006</v>
      </c>
      <c r="I111" s="46"/>
      <c r="L111" s="5">
        <f t="shared" si="3"/>
        <v>9.9990000000000006</v>
      </c>
    </row>
    <row r="112" spans="1:15" s="1" customFormat="1" ht="34.799999999999997" x14ac:dyDescent="0.35">
      <c r="A112" s="103">
        <v>4</v>
      </c>
      <c r="B112" s="50" t="s">
        <v>117</v>
      </c>
      <c r="C112" s="50" t="s">
        <v>118</v>
      </c>
      <c r="D112" s="51" t="s">
        <v>115</v>
      </c>
      <c r="E112" s="58" t="s">
        <v>122</v>
      </c>
      <c r="F112" s="62">
        <v>6</v>
      </c>
      <c r="G112" s="132">
        <v>7.5359999999999996</v>
      </c>
      <c r="H112" s="127">
        <f t="shared" si="6"/>
        <v>45.215999999999994</v>
      </c>
      <c r="I112" s="46"/>
      <c r="J112" s="47"/>
      <c r="L112" s="5">
        <f t="shared" si="3"/>
        <v>7.5359999999999996</v>
      </c>
    </row>
    <row r="113" spans="1:12" s="1" customFormat="1" ht="19.2" x14ac:dyDescent="0.35">
      <c r="A113" s="85">
        <v>5</v>
      </c>
      <c r="B113" s="60" t="s">
        <v>130</v>
      </c>
      <c r="C113" s="67" t="s">
        <v>131</v>
      </c>
      <c r="D113" s="51" t="s">
        <v>115</v>
      </c>
      <c r="E113" s="68" t="s">
        <v>132</v>
      </c>
      <c r="F113" s="62">
        <v>1.69</v>
      </c>
      <c r="G113" s="132">
        <v>9.4819999999999993</v>
      </c>
      <c r="H113" s="127">
        <f t="shared" si="6"/>
        <v>16.024579999999997</v>
      </c>
      <c r="I113" s="46"/>
      <c r="J113" s="47"/>
      <c r="L113" s="5">
        <f t="shared" si="3"/>
        <v>9.4819999999999993</v>
      </c>
    </row>
    <row r="114" spans="1:12" s="1" customFormat="1" ht="17.399999999999999" customHeight="1" x14ac:dyDescent="0.4">
      <c r="A114" s="112">
        <v>6</v>
      </c>
      <c r="B114" s="111" t="s">
        <v>133</v>
      </c>
      <c r="C114" s="113" t="s">
        <v>134</v>
      </c>
      <c r="D114" s="69" t="s">
        <v>1</v>
      </c>
      <c r="E114" s="51" t="s">
        <v>2</v>
      </c>
      <c r="F114" s="70">
        <v>13</v>
      </c>
      <c r="G114" s="132">
        <v>141.011</v>
      </c>
      <c r="H114" s="127">
        <f t="shared" si="6"/>
        <v>1833.143</v>
      </c>
      <c r="I114" s="46"/>
      <c r="J114" s="47"/>
      <c r="L114" s="5">
        <f t="shared" si="3"/>
        <v>141.011</v>
      </c>
    </row>
    <row r="115" spans="1:12" s="1" customFormat="1" ht="34.799999999999997" x14ac:dyDescent="0.35">
      <c r="A115" s="115">
        <v>7</v>
      </c>
      <c r="B115" s="60" t="s">
        <v>135</v>
      </c>
      <c r="C115" s="71" t="s">
        <v>136</v>
      </c>
      <c r="D115" s="63"/>
      <c r="E115" s="63"/>
      <c r="F115" s="51"/>
      <c r="G115" s="132"/>
      <c r="H115" s="127"/>
      <c r="I115" s="46"/>
      <c r="J115" s="47"/>
      <c r="L115" s="5">
        <f t="shared" si="3"/>
        <v>0</v>
      </c>
    </row>
    <row r="116" spans="1:12" s="1" customFormat="1" ht="17.399999999999999" x14ac:dyDescent="0.35">
      <c r="A116" s="115"/>
      <c r="B116" s="60" t="s">
        <v>137</v>
      </c>
      <c r="C116" s="71" t="s">
        <v>138</v>
      </c>
      <c r="D116" s="51" t="s">
        <v>1</v>
      </c>
      <c r="E116" s="51" t="s">
        <v>2</v>
      </c>
      <c r="F116" s="66">
        <v>13</v>
      </c>
      <c r="G116" s="132">
        <v>3.5649999999999999</v>
      </c>
      <c r="H116" s="127">
        <f t="shared" si="6"/>
        <v>46.344999999999999</v>
      </c>
      <c r="I116" s="46"/>
      <c r="J116" s="47"/>
      <c r="L116" s="5">
        <f t="shared" si="3"/>
        <v>3.5649999999999999</v>
      </c>
    </row>
    <row r="117" spans="1:12" s="1" customFormat="1" ht="52.2" x14ac:dyDescent="0.35">
      <c r="A117" s="115">
        <v>8</v>
      </c>
      <c r="B117" s="50" t="s">
        <v>178</v>
      </c>
      <c r="C117" s="50" t="s">
        <v>171</v>
      </c>
      <c r="D117" s="51" t="s">
        <v>115</v>
      </c>
      <c r="E117" s="58" t="s">
        <v>122</v>
      </c>
      <c r="F117" s="66">
        <v>57</v>
      </c>
      <c r="G117" s="132">
        <v>1.0620000000000001</v>
      </c>
      <c r="H117" s="127">
        <f t="shared" si="6"/>
        <v>60.534000000000006</v>
      </c>
      <c r="I117" s="46"/>
      <c r="J117" s="47"/>
      <c r="L117" s="5">
        <f t="shared" si="3"/>
        <v>1.0620000000000001</v>
      </c>
    </row>
    <row r="118" spans="1:12" s="1" customFormat="1" ht="52.2" x14ac:dyDescent="0.35">
      <c r="A118" s="115"/>
      <c r="B118" s="50" t="s">
        <v>179</v>
      </c>
      <c r="C118" s="50" t="s">
        <v>172</v>
      </c>
      <c r="D118" s="51" t="s">
        <v>115</v>
      </c>
      <c r="E118" s="58" t="s">
        <v>122</v>
      </c>
      <c r="F118" s="66">
        <v>6</v>
      </c>
      <c r="G118" s="132">
        <v>2.5790000000000002</v>
      </c>
      <c r="H118" s="127">
        <f t="shared" si="6"/>
        <v>15.474</v>
      </c>
      <c r="I118" s="46"/>
      <c r="J118" s="47"/>
      <c r="L118" s="5">
        <f t="shared" si="3"/>
        <v>2.5790000000000002</v>
      </c>
    </row>
    <row r="119" spans="1:12" ht="48.6" customHeight="1" x14ac:dyDescent="0.35">
      <c r="A119" s="137" t="s">
        <v>207</v>
      </c>
      <c r="B119" s="138"/>
      <c r="C119" s="138"/>
      <c r="D119" s="138"/>
      <c r="E119" s="138"/>
      <c r="F119" s="138"/>
      <c r="G119" s="138"/>
      <c r="H119" s="139">
        <f>SUM(H8:H118)</f>
        <v>65352.206577000004</v>
      </c>
      <c r="I119" s="2"/>
    </row>
    <row r="120" spans="1:12" ht="20.100000000000001" customHeight="1" x14ac:dyDescent="0.35">
      <c r="A120" s="2"/>
      <c r="B120" s="2"/>
      <c r="C120" s="25"/>
      <c r="D120" s="26"/>
      <c r="E120" s="26"/>
      <c r="F120" s="26"/>
      <c r="G120" s="25"/>
    </row>
    <row r="121" spans="1:12" ht="20.100000000000001" customHeight="1" x14ac:dyDescent="0.35">
      <c r="A121" s="2"/>
      <c r="B121" s="2"/>
      <c r="C121" s="136" t="s">
        <v>206</v>
      </c>
      <c r="D121" s="118"/>
      <c r="E121" s="118"/>
      <c r="F121" s="118"/>
      <c r="G121" s="118"/>
    </row>
    <row r="122" spans="1:12" ht="20.100000000000001" customHeight="1" x14ac:dyDescent="0.35">
      <c r="A122" s="2"/>
      <c r="B122" s="2"/>
      <c r="C122" s="2"/>
      <c r="D122" s="3"/>
      <c r="E122" s="3"/>
      <c r="F122" s="4"/>
      <c r="G122" s="2"/>
    </row>
    <row r="123" spans="1:12" ht="20.100000000000001" customHeight="1" x14ac:dyDescent="0.35">
      <c r="A123" s="2"/>
      <c r="B123" s="2"/>
      <c r="C123" s="2"/>
    </row>
    <row r="124" spans="1:12" ht="20.100000000000001" customHeight="1" x14ac:dyDescent="0.35">
      <c r="A124" s="2"/>
      <c r="B124" s="2"/>
      <c r="C124" s="2"/>
    </row>
    <row r="125" spans="1:12" ht="20.100000000000001" customHeight="1" x14ac:dyDescent="0.35">
      <c r="A125" s="2"/>
      <c r="B125" s="2"/>
      <c r="C125" s="2"/>
    </row>
    <row r="126" spans="1:12" ht="20.100000000000001" customHeight="1" x14ac:dyDescent="0.35">
      <c r="A126" s="2"/>
      <c r="B126" s="2"/>
      <c r="C126" s="2"/>
      <c r="G126" s="151">
        <f>H126-H119</f>
        <v>1.9272533245384693E-4</v>
      </c>
      <c r="H126" s="140">
        <v>65352.206769725337</v>
      </c>
    </row>
    <row r="127" spans="1:12" ht="20.100000000000001" customHeight="1" x14ac:dyDescent="0.35">
      <c r="A127" s="2"/>
      <c r="B127" s="2"/>
      <c r="C127" s="2"/>
    </row>
    <row r="128" spans="1:12" ht="20.100000000000001" customHeight="1" x14ac:dyDescent="0.35">
      <c r="A128" s="2"/>
      <c r="B128" s="2"/>
      <c r="C128" s="2"/>
    </row>
    <row r="129" spans="1:6" ht="20.100000000000001" customHeight="1" x14ac:dyDescent="0.35">
      <c r="A129" s="2"/>
      <c r="B129" s="2"/>
      <c r="C129" s="2"/>
    </row>
    <row r="130" spans="1:6" ht="20.100000000000001" customHeight="1" x14ac:dyDescent="0.35">
      <c r="A130" s="2"/>
      <c r="B130" s="2"/>
      <c r="C130" s="2"/>
    </row>
    <row r="131" spans="1:6" ht="20.100000000000001" customHeight="1" x14ac:dyDescent="0.35">
      <c r="A131" s="2"/>
      <c r="B131" s="2"/>
      <c r="C131" s="2"/>
    </row>
    <row r="132" spans="1:6" ht="20.100000000000001" customHeight="1" x14ac:dyDescent="0.35">
      <c r="A132" s="2"/>
      <c r="B132" s="2"/>
      <c r="C132" s="2"/>
      <c r="D132" s="5"/>
      <c r="E132" s="5"/>
      <c r="F132" s="5"/>
    </row>
    <row r="133" spans="1:6" ht="20.100000000000001" customHeight="1" x14ac:dyDescent="0.35">
      <c r="A133" s="2"/>
      <c r="B133" s="2"/>
      <c r="C133" s="2"/>
      <c r="D133" s="5"/>
      <c r="E133" s="5"/>
      <c r="F133" s="5"/>
    </row>
    <row r="134" spans="1:6" ht="20.100000000000001" customHeight="1" x14ac:dyDescent="0.35">
      <c r="A134" s="2"/>
      <c r="B134" s="2"/>
      <c r="C134" s="2"/>
      <c r="D134" s="5"/>
      <c r="E134" s="5"/>
      <c r="F134" s="5"/>
    </row>
    <row r="135" spans="1:6" ht="20.100000000000001" customHeight="1" x14ac:dyDescent="0.35">
      <c r="A135" s="2"/>
      <c r="B135" s="2"/>
      <c r="C135" s="2"/>
      <c r="D135" s="5"/>
      <c r="E135" s="5"/>
      <c r="F135" s="5"/>
    </row>
    <row r="136" spans="1:6" ht="20.100000000000001" customHeight="1" x14ac:dyDescent="0.35">
      <c r="A136" s="2"/>
      <c r="B136" s="2"/>
      <c r="C136" s="2"/>
      <c r="D136" s="5"/>
      <c r="E136" s="5"/>
      <c r="F136" s="5"/>
    </row>
    <row r="137" spans="1:6" ht="20.100000000000001" customHeight="1" x14ac:dyDescent="0.35">
      <c r="A137" s="2"/>
      <c r="B137" s="2"/>
      <c r="C137" s="2"/>
      <c r="D137" s="5"/>
      <c r="E137" s="5"/>
      <c r="F137" s="5"/>
    </row>
    <row r="138" spans="1:6" ht="20.100000000000001" customHeight="1" x14ac:dyDescent="0.35">
      <c r="A138" s="2"/>
      <c r="B138" s="2"/>
      <c r="C138" s="2"/>
      <c r="D138" s="5"/>
      <c r="E138" s="5"/>
      <c r="F138" s="5"/>
    </row>
    <row r="139" spans="1:6" ht="20.100000000000001" customHeight="1" x14ac:dyDescent="0.35">
      <c r="A139" s="2"/>
      <c r="B139" s="2"/>
      <c r="C139" s="2"/>
      <c r="D139" s="5"/>
      <c r="E139" s="5"/>
      <c r="F139" s="5"/>
    </row>
    <row r="140" spans="1:6" ht="20.100000000000001" customHeight="1" x14ac:dyDescent="0.35">
      <c r="A140" s="2"/>
      <c r="B140" s="2"/>
      <c r="C140" s="2"/>
      <c r="D140" s="5"/>
      <c r="E140" s="5"/>
      <c r="F140" s="5"/>
    </row>
    <row r="141" spans="1:6" ht="20.100000000000001" customHeight="1" x14ac:dyDescent="0.35">
      <c r="A141" s="2"/>
      <c r="B141" s="2"/>
      <c r="C141" s="2"/>
      <c r="D141" s="5"/>
      <c r="E141" s="5"/>
      <c r="F141" s="5"/>
    </row>
    <row r="142" spans="1:6" ht="20.100000000000001" customHeight="1" x14ac:dyDescent="0.35">
      <c r="A142" s="2"/>
      <c r="B142" s="2"/>
      <c r="C142" s="2"/>
      <c r="D142" s="5"/>
      <c r="E142" s="5"/>
      <c r="F142" s="5"/>
    </row>
    <row r="143" spans="1:6" ht="20.100000000000001" customHeight="1" x14ac:dyDescent="0.35">
      <c r="A143" s="2"/>
      <c r="B143" s="2"/>
      <c r="C143" s="2"/>
      <c r="D143" s="5"/>
      <c r="E143" s="5"/>
      <c r="F143" s="5"/>
    </row>
    <row r="144" spans="1:6" ht="20.100000000000001" customHeight="1" x14ac:dyDescent="0.35">
      <c r="A144" s="2"/>
      <c r="B144" s="2"/>
      <c r="C144" s="2"/>
      <c r="D144" s="5"/>
      <c r="E144" s="5"/>
      <c r="F144" s="5"/>
    </row>
    <row r="145" spans="1:6" ht="20.100000000000001" customHeight="1" x14ac:dyDescent="0.35">
      <c r="A145" s="2"/>
      <c r="B145" s="2"/>
      <c r="C145" s="2"/>
      <c r="D145" s="5"/>
      <c r="E145" s="5"/>
      <c r="F145" s="5"/>
    </row>
    <row r="146" spans="1:6" ht="20.100000000000001" customHeight="1" x14ac:dyDescent="0.35">
      <c r="D146" s="5"/>
      <c r="E146" s="5"/>
      <c r="F146" s="5"/>
    </row>
    <row r="147" spans="1:6" ht="20.100000000000001" customHeight="1" x14ac:dyDescent="0.35">
      <c r="D147" s="5"/>
      <c r="E147" s="5"/>
      <c r="F147" s="5"/>
    </row>
    <row r="148" spans="1:6" ht="20.100000000000001" customHeight="1" x14ac:dyDescent="0.35">
      <c r="D148" s="5"/>
      <c r="E148" s="5"/>
      <c r="F148" s="5"/>
    </row>
    <row r="149" spans="1:6" ht="20.100000000000001" customHeight="1" x14ac:dyDescent="0.35">
      <c r="D149" s="5"/>
      <c r="E149" s="5"/>
      <c r="F149" s="5"/>
    </row>
    <row r="150" spans="1:6" ht="20.100000000000001" customHeight="1" x14ac:dyDescent="0.35">
      <c r="D150" s="5"/>
      <c r="E150" s="5"/>
      <c r="F150" s="5"/>
    </row>
    <row r="151" spans="1:6" ht="20.100000000000001" customHeight="1" x14ac:dyDescent="0.35">
      <c r="D151" s="5"/>
      <c r="E151" s="5"/>
      <c r="F151" s="5"/>
    </row>
    <row r="152" spans="1:6" ht="20.100000000000001" customHeight="1" x14ac:dyDescent="0.35">
      <c r="D152" s="5"/>
      <c r="E152" s="5"/>
      <c r="F152" s="5"/>
    </row>
    <row r="153" spans="1:6" ht="20.100000000000001" customHeight="1" x14ac:dyDescent="0.35">
      <c r="D153" s="5"/>
      <c r="E153" s="5"/>
      <c r="F153" s="5"/>
    </row>
    <row r="154" spans="1:6" ht="20.100000000000001" customHeight="1" x14ac:dyDescent="0.35">
      <c r="D154" s="5"/>
      <c r="E154" s="5"/>
      <c r="F154" s="5"/>
    </row>
    <row r="155" spans="1:6" ht="20.100000000000001" customHeight="1" x14ac:dyDescent="0.35">
      <c r="D155" s="5"/>
      <c r="E155" s="5"/>
      <c r="F155" s="5"/>
    </row>
    <row r="156" spans="1:6" ht="20.100000000000001" customHeight="1" x14ac:dyDescent="0.35">
      <c r="D156" s="5"/>
      <c r="E156" s="5"/>
      <c r="F156" s="5"/>
    </row>
    <row r="157" spans="1:6" ht="20.100000000000001" customHeight="1" x14ac:dyDescent="0.35">
      <c r="D157" s="5"/>
      <c r="E157" s="5"/>
      <c r="F157" s="5"/>
    </row>
    <row r="158" spans="1:6" ht="20.100000000000001" customHeight="1" x14ac:dyDescent="0.35">
      <c r="D158" s="5"/>
      <c r="E158" s="5"/>
      <c r="F158" s="5"/>
    </row>
    <row r="159" spans="1:6" ht="20.100000000000001" customHeight="1" x14ac:dyDescent="0.35">
      <c r="D159" s="5"/>
      <c r="E159" s="5"/>
      <c r="F159" s="5"/>
    </row>
    <row r="160" spans="1:6" ht="20.100000000000001" customHeight="1" x14ac:dyDescent="0.35">
      <c r="D160" s="5"/>
      <c r="E160" s="5"/>
      <c r="F160" s="5"/>
    </row>
    <row r="161" spans="4:6" ht="20.100000000000001" customHeight="1" x14ac:dyDescent="0.35">
      <c r="D161" s="5"/>
      <c r="E161" s="5"/>
      <c r="F161" s="5"/>
    </row>
    <row r="162" spans="4:6" ht="20.100000000000001" customHeight="1" x14ac:dyDescent="0.35">
      <c r="D162" s="5"/>
      <c r="E162" s="5"/>
      <c r="F162" s="5"/>
    </row>
    <row r="163" spans="4:6" ht="20.100000000000001" customHeight="1" x14ac:dyDescent="0.35">
      <c r="D163" s="5"/>
      <c r="E163" s="5"/>
      <c r="F163" s="5"/>
    </row>
    <row r="164" spans="4:6" ht="20.100000000000001" customHeight="1" x14ac:dyDescent="0.35">
      <c r="D164" s="5"/>
      <c r="E164" s="5"/>
      <c r="F164" s="5"/>
    </row>
    <row r="165" spans="4:6" ht="20.100000000000001" customHeight="1" x14ac:dyDescent="0.35">
      <c r="D165" s="5"/>
      <c r="E165" s="5"/>
      <c r="F165" s="5"/>
    </row>
    <row r="166" spans="4:6" ht="20.100000000000001" customHeight="1" x14ac:dyDescent="0.35">
      <c r="D166" s="5"/>
      <c r="E166" s="5"/>
      <c r="F166" s="5"/>
    </row>
    <row r="167" spans="4:6" ht="20.100000000000001" customHeight="1" x14ac:dyDescent="0.35">
      <c r="D167" s="5"/>
      <c r="E167" s="5"/>
      <c r="F167" s="5"/>
    </row>
    <row r="168" spans="4:6" ht="20.100000000000001" customHeight="1" x14ac:dyDescent="0.35">
      <c r="D168" s="5"/>
      <c r="E168" s="5"/>
      <c r="F168" s="5"/>
    </row>
    <row r="169" spans="4:6" ht="20.100000000000001" customHeight="1" x14ac:dyDescent="0.35">
      <c r="D169" s="5"/>
      <c r="E169" s="5"/>
      <c r="F169" s="5"/>
    </row>
    <row r="170" spans="4:6" ht="20.100000000000001" customHeight="1" x14ac:dyDescent="0.35">
      <c r="D170" s="5"/>
      <c r="E170" s="5"/>
      <c r="F170" s="5"/>
    </row>
    <row r="171" spans="4:6" ht="20.100000000000001" customHeight="1" x14ac:dyDescent="0.35">
      <c r="D171" s="5"/>
      <c r="E171" s="5"/>
      <c r="F171" s="5"/>
    </row>
    <row r="172" spans="4:6" ht="20.100000000000001" customHeight="1" x14ac:dyDescent="0.35">
      <c r="D172" s="5"/>
      <c r="E172" s="5"/>
      <c r="F172" s="5"/>
    </row>
    <row r="173" spans="4:6" ht="20.100000000000001" customHeight="1" x14ac:dyDescent="0.35">
      <c r="D173" s="5"/>
      <c r="E173" s="5"/>
      <c r="F173" s="5"/>
    </row>
    <row r="174" spans="4:6" ht="20.100000000000001" customHeight="1" x14ac:dyDescent="0.35">
      <c r="D174" s="5"/>
      <c r="E174" s="5"/>
      <c r="F174" s="5"/>
    </row>
    <row r="175" spans="4:6" ht="20.100000000000001" customHeight="1" x14ac:dyDescent="0.35">
      <c r="D175" s="5"/>
      <c r="E175" s="5"/>
      <c r="F175" s="5"/>
    </row>
    <row r="176" spans="4:6" ht="20.100000000000001" customHeight="1" x14ac:dyDescent="0.35">
      <c r="D176" s="5"/>
      <c r="E176" s="5"/>
      <c r="F176" s="5"/>
    </row>
    <row r="177" spans="4:6" ht="20.100000000000001" customHeight="1" x14ac:dyDescent="0.35">
      <c r="D177" s="5"/>
      <c r="E177" s="5"/>
      <c r="F177" s="5"/>
    </row>
    <row r="178" spans="4:6" ht="20.100000000000001" customHeight="1" x14ac:dyDescent="0.35">
      <c r="D178" s="5"/>
      <c r="E178" s="5"/>
      <c r="F178" s="5"/>
    </row>
    <row r="179" spans="4:6" ht="20.100000000000001" customHeight="1" x14ac:dyDescent="0.35">
      <c r="D179" s="5"/>
      <c r="E179" s="5"/>
      <c r="F179" s="5"/>
    </row>
    <row r="180" spans="4:6" ht="20.100000000000001" customHeight="1" x14ac:dyDescent="0.35">
      <c r="D180" s="5"/>
      <c r="E180" s="5"/>
      <c r="F180" s="5"/>
    </row>
    <row r="181" spans="4:6" ht="20.100000000000001" customHeight="1" x14ac:dyDescent="0.35">
      <c r="D181" s="5"/>
      <c r="E181" s="5"/>
      <c r="F181" s="5"/>
    </row>
    <row r="182" spans="4:6" ht="20.100000000000001" customHeight="1" x14ac:dyDescent="0.35">
      <c r="D182" s="5"/>
      <c r="E182" s="5"/>
      <c r="F182" s="5"/>
    </row>
    <row r="183" spans="4:6" ht="20.100000000000001" customHeight="1" x14ac:dyDescent="0.35">
      <c r="D183" s="5"/>
      <c r="E183" s="5"/>
      <c r="F183" s="5"/>
    </row>
    <row r="184" spans="4:6" ht="20.100000000000001" customHeight="1" x14ac:dyDescent="0.35">
      <c r="D184" s="5"/>
      <c r="E184" s="5"/>
      <c r="F184" s="5"/>
    </row>
    <row r="185" spans="4:6" ht="20.100000000000001" customHeight="1" x14ac:dyDescent="0.35">
      <c r="D185" s="5"/>
      <c r="E185" s="5"/>
      <c r="F185" s="5"/>
    </row>
    <row r="186" spans="4:6" ht="20.100000000000001" customHeight="1" x14ac:dyDescent="0.35">
      <c r="D186" s="5"/>
      <c r="E186" s="5"/>
      <c r="F186" s="5"/>
    </row>
    <row r="187" spans="4:6" ht="20.100000000000001" customHeight="1" x14ac:dyDescent="0.35">
      <c r="D187" s="5"/>
      <c r="E187" s="5"/>
      <c r="F187" s="5"/>
    </row>
    <row r="188" spans="4:6" ht="20.100000000000001" customHeight="1" x14ac:dyDescent="0.35">
      <c r="D188" s="5"/>
      <c r="E188" s="5"/>
      <c r="F188" s="5"/>
    </row>
    <row r="189" spans="4:6" ht="20.100000000000001" customHeight="1" x14ac:dyDescent="0.35">
      <c r="D189" s="5"/>
      <c r="E189" s="5"/>
      <c r="F189" s="5"/>
    </row>
    <row r="190" spans="4:6" ht="20.100000000000001" customHeight="1" x14ac:dyDescent="0.35">
      <c r="D190" s="5"/>
      <c r="E190" s="5"/>
      <c r="F190" s="5"/>
    </row>
    <row r="191" spans="4:6" ht="20.100000000000001" customHeight="1" x14ac:dyDescent="0.35">
      <c r="D191" s="5"/>
      <c r="E191" s="5"/>
      <c r="F191" s="5"/>
    </row>
    <row r="192" spans="4:6" ht="20.100000000000001" customHeight="1" x14ac:dyDescent="0.35">
      <c r="D192" s="5"/>
      <c r="E192" s="5"/>
      <c r="F192" s="5"/>
    </row>
    <row r="193" spans="4:6" ht="20.100000000000001" customHeight="1" x14ac:dyDescent="0.35">
      <c r="D193" s="5"/>
      <c r="E193" s="5"/>
      <c r="F193" s="5"/>
    </row>
    <row r="194" spans="4:6" ht="20.100000000000001" customHeight="1" x14ac:dyDescent="0.35">
      <c r="D194" s="5"/>
      <c r="E194" s="5"/>
      <c r="F194" s="5"/>
    </row>
    <row r="195" spans="4:6" ht="20.100000000000001" customHeight="1" x14ac:dyDescent="0.35">
      <c r="D195" s="5"/>
      <c r="E195" s="5"/>
      <c r="F195" s="5"/>
    </row>
    <row r="196" spans="4:6" ht="20.100000000000001" customHeight="1" x14ac:dyDescent="0.35">
      <c r="D196" s="5"/>
      <c r="E196" s="5"/>
      <c r="F196" s="5"/>
    </row>
    <row r="197" spans="4:6" ht="20.100000000000001" customHeight="1" x14ac:dyDescent="0.35">
      <c r="D197" s="5"/>
      <c r="E197" s="5"/>
      <c r="F197" s="5"/>
    </row>
    <row r="198" spans="4:6" ht="20.100000000000001" customHeight="1" x14ac:dyDescent="0.35">
      <c r="D198" s="5"/>
      <c r="E198" s="5"/>
      <c r="F198" s="5"/>
    </row>
    <row r="199" spans="4:6" ht="20.100000000000001" customHeight="1" x14ac:dyDescent="0.35">
      <c r="D199" s="5"/>
      <c r="E199" s="5"/>
      <c r="F199" s="5"/>
    </row>
    <row r="200" spans="4:6" ht="20.100000000000001" customHeight="1" x14ac:dyDescent="0.35">
      <c r="D200" s="5"/>
      <c r="E200" s="5"/>
      <c r="F200" s="5"/>
    </row>
    <row r="201" spans="4:6" ht="20.100000000000001" customHeight="1" x14ac:dyDescent="0.35">
      <c r="D201" s="5"/>
      <c r="E201" s="5"/>
      <c r="F201" s="5"/>
    </row>
    <row r="202" spans="4:6" ht="20.100000000000001" customHeight="1" x14ac:dyDescent="0.35">
      <c r="D202" s="5"/>
      <c r="E202" s="5"/>
      <c r="F202" s="5"/>
    </row>
    <row r="203" spans="4:6" ht="20.100000000000001" customHeight="1" x14ac:dyDescent="0.35">
      <c r="D203" s="5"/>
      <c r="E203" s="5"/>
      <c r="F203" s="5"/>
    </row>
    <row r="204" spans="4:6" ht="20.100000000000001" customHeight="1" x14ac:dyDescent="0.35">
      <c r="D204" s="5"/>
      <c r="E204" s="5"/>
      <c r="F204" s="5"/>
    </row>
    <row r="205" spans="4:6" ht="20.100000000000001" customHeight="1" x14ac:dyDescent="0.35">
      <c r="D205" s="5"/>
      <c r="E205" s="5"/>
      <c r="F205" s="5"/>
    </row>
    <row r="206" spans="4:6" ht="20.100000000000001" customHeight="1" x14ac:dyDescent="0.35">
      <c r="D206" s="5"/>
      <c r="E206" s="5"/>
      <c r="F206" s="5"/>
    </row>
    <row r="207" spans="4:6" ht="20.100000000000001" customHeight="1" x14ac:dyDescent="0.35">
      <c r="D207" s="5"/>
      <c r="E207" s="5"/>
      <c r="F207" s="5"/>
    </row>
    <row r="208" spans="4:6" ht="20.100000000000001" customHeight="1" x14ac:dyDescent="0.35">
      <c r="D208" s="5"/>
      <c r="E208" s="5"/>
      <c r="F208" s="5"/>
    </row>
    <row r="209" spans="4:6" ht="20.100000000000001" customHeight="1" x14ac:dyDescent="0.35">
      <c r="D209" s="5"/>
      <c r="E209" s="5"/>
      <c r="F209" s="5"/>
    </row>
    <row r="210" spans="4:6" ht="20.100000000000001" customHeight="1" x14ac:dyDescent="0.35">
      <c r="D210" s="5"/>
      <c r="E210" s="5"/>
      <c r="F210" s="5"/>
    </row>
    <row r="211" spans="4:6" ht="20.100000000000001" customHeight="1" x14ac:dyDescent="0.35">
      <c r="D211" s="5"/>
      <c r="E211" s="5"/>
      <c r="F211" s="5"/>
    </row>
    <row r="212" spans="4:6" ht="20.100000000000001" customHeight="1" x14ac:dyDescent="0.35">
      <c r="D212" s="5"/>
      <c r="E212" s="5"/>
      <c r="F212" s="5"/>
    </row>
    <row r="213" spans="4:6" ht="20.100000000000001" customHeight="1" x14ac:dyDescent="0.35">
      <c r="D213" s="5"/>
      <c r="E213" s="5"/>
      <c r="F213" s="5"/>
    </row>
    <row r="214" spans="4:6" ht="20.100000000000001" customHeight="1" x14ac:dyDescent="0.35">
      <c r="D214" s="5"/>
      <c r="E214" s="5"/>
      <c r="F214" s="5"/>
    </row>
    <row r="215" spans="4:6" ht="20.100000000000001" customHeight="1" x14ac:dyDescent="0.35">
      <c r="D215" s="5"/>
      <c r="E215" s="5"/>
      <c r="F215" s="5"/>
    </row>
    <row r="216" spans="4:6" ht="20.100000000000001" customHeight="1" x14ac:dyDescent="0.35">
      <c r="D216" s="5"/>
      <c r="E216" s="5"/>
      <c r="F216" s="5"/>
    </row>
    <row r="217" spans="4:6" ht="20.100000000000001" customHeight="1" x14ac:dyDescent="0.35">
      <c r="D217" s="5"/>
      <c r="E217" s="5"/>
      <c r="F217" s="5"/>
    </row>
    <row r="218" spans="4:6" ht="20.100000000000001" customHeight="1" x14ac:dyDescent="0.35">
      <c r="D218" s="5"/>
      <c r="E218" s="5"/>
      <c r="F218" s="5"/>
    </row>
    <row r="219" spans="4:6" ht="20.100000000000001" customHeight="1" x14ac:dyDescent="0.35">
      <c r="D219" s="5"/>
      <c r="E219" s="5"/>
      <c r="F219" s="5"/>
    </row>
    <row r="220" spans="4:6" ht="20.100000000000001" customHeight="1" x14ac:dyDescent="0.35">
      <c r="D220" s="5"/>
      <c r="E220" s="5"/>
      <c r="F220" s="5"/>
    </row>
    <row r="221" spans="4:6" ht="20.100000000000001" customHeight="1" x14ac:dyDescent="0.35">
      <c r="D221" s="5"/>
      <c r="E221" s="5"/>
      <c r="F221" s="5"/>
    </row>
    <row r="222" spans="4:6" ht="20.100000000000001" customHeight="1" x14ac:dyDescent="0.35">
      <c r="D222" s="5"/>
      <c r="E222" s="5"/>
      <c r="F222" s="5"/>
    </row>
    <row r="223" spans="4:6" ht="20.100000000000001" customHeight="1" x14ac:dyDescent="0.35">
      <c r="D223" s="5"/>
      <c r="E223" s="5"/>
      <c r="F223" s="5"/>
    </row>
    <row r="224" spans="4:6" ht="20.100000000000001" customHeight="1" x14ac:dyDescent="0.35">
      <c r="D224" s="5"/>
      <c r="E224" s="5"/>
      <c r="F224" s="5"/>
    </row>
    <row r="225" spans="4:6" ht="20.100000000000001" customHeight="1" x14ac:dyDescent="0.35">
      <c r="D225" s="5"/>
      <c r="E225" s="5"/>
      <c r="F225" s="5"/>
    </row>
    <row r="226" spans="4:6" ht="20.100000000000001" customHeight="1" x14ac:dyDescent="0.35">
      <c r="D226" s="5"/>
      <c r="E226" s="5"/>
      <c r="F226" s="5"/>
    </row>
    <row r="227" spans="4:6" ht="20.100000000000001" customHeight="1" x14ac:dyDescent="0.35">
      <c r="D227" s="5"/>
      <c r="E227" s="5"/>
      <c r="F227" s="5"/>
    </row>
    <row r="228" spans="4:6" ht="20.100000000000001" customHeight="1" x14ac:dyDescent="0.35">
      <c r="D228" s="5"/>
      <c r="E228" s="5"/>
      <c r="F228" s="5"/>
    </row>
    <row r="229" spans="4:6" ht="20.100000000000001" customHeight="1" x14ac:dyDescent="0.35">
      <c r="D229" s="5"/>
      <c r="E229" s="5"/>
      <c r="F229" s="5"/>
    </row>
    <row r="230" spans="4:6" ht="20.100000000000001" customHeight="1" x14ac:dyDescent="0.35">
      <c r="D230" s="5"/>
      <c r="E230" s="5"/>
      <c r="F230" s="5"/>
    </row>
    <row r="231" spans="4:6" ht="20.100000000000001" customHeight="1" x14ac:dyDescent="0.35">
      <c r="D231" s="5"/>
      <c r="E231" s="5"/>
      <c r="F231" s="5"/>
    </row>
    <row r="232" spans="4:6" ht="20.100000000000001" customHeight="1" x14ac:dyDescent="0.35">
      <c r="D232" s="5"/>
      <c r="E232" s="5"/>
      <c r="F232" s="5"/>
    </row>
    <row r="233" spans="4:6" ht="20.100000000000001" customHeight="1" x14ac:dyDescent="0.35">
      <c r="D233" s="5"/>
      <c r="E233" s="5"/>
      <c r="F233" s="5"/>
    </row>
    <row r="234" spans="4:6" ht="20.100000000000001" customHeight="1" x14ac:dyDescent="0.35">
      <c r="D234" s="5"/>
      <c r="E234" s="5"/>
      <c r="F234" s="5"/>
    </row>
    <row r="235" spans="4:6" ht="20.100000000000001" customHeight="1" x14ac:dyDescent="0.35">
      <c r="D235" s="5"/>
      <c r="E235" s="5"/>
      <c r="F235" s="5"/>
    </row>
    <row r="236" spans="4:6" ht="20.100000000000001" customHeight="1" x14ac:dyDescent="0.35">
      <c r="D236" s="5"/>
      <c r="E236" s="5"/>
      <c r="F236" s="5"/>
    </row>
    <row r="237" spans="4:6" ht="20.100000000000001" customHeight="1" x14ac:dyDescent="0.35">
      <c r="D237" s="5"/>
      <c r="E237" s="5"/>
      <c r="F237" s="5"/>
    </row>
    <row r="238" spans="4:6" ht="20.100000000000001" customHeight="1" x14ac:dyDescent="0.35">
      <c r="D238" s="5"/>
      <c r="E238" s="5"/>
      <c r="F238" s="5"/>
    </row>
    <row r="239" spans="4:6" ht="20.100000000000001" customHeight="1" x14ac:dyDescent="0.35">
      <c r="D239" s="5"/>
      <c r="E239" s="5"/>
      <c r="F239" s="5"/>
    </row>
    <row r="240" spans="4:6" ht="20.100000000000001" customHeight="1" x14ac:dyDescent="0.35">
      <c r="D240" s="5"/>
      <c r="E240" s="5"/>
      <c r="F240" s="5"/>
    </row>
    <row r="241" spans="4:6" ht="20.100000000000001" customHeight="1" x14ac:dyDescent="0.35">
      <c r="D241" s="5"/>
      <c r="E241" s="5"/>
      <c r="F241" s="5"/>
    </row>
    <row r="242" spans="4:6" ht="20.100000000000001" customHeight="1" x14ac:dyDescent="0.35">
      <c r="D242" s="5"/>
      <c r="E242" s="5"/>
      <c r="F242" s="5"/>
    </row>
    <row r="243" spans="4:6" ht="20.100000000000001" customHeight="1" x14ac:dyDescent="0.35">
      <c r="D243" s="5"/>
      <c r="E243" s="5"/>
      <c r="F243" s="5"/>
    </row>
    <row r="244" spans="4:6" ht="20.100000000000001" customHeight="1" x14ac:dyDescent="0.35">
      <c r="D244" s="5"/>
      <c r="E244" s="5"/>
      <c r="F244" s="5"/>
    </row>
    <row r="245" spans="4:6" ht="20.100000000000001" customHeight="1" x14ac:dyDescent="0.35">
      <c r="D245" s="5"/>
      <c r="E245" s="5"/>
      <c r="F245" s="5"/>
    </row>
    <row r="246" spans="4:6" ht="20.100000000000001" customHeight="1" x14ac:dyDescent="0.35">
      <c r="D246" s="5"/>
      <c r="E246" s="5"/>
      <c r="F246" s="5"/>
    </row>
    <row r="247" spans="4:6" ht="20.100000000000001" customHeight="1" x14ac:dyDescent="0.35">
      <c r="D247" s="5"/>
      <c r="E247" s="5"/>
      <c r="F247" s="5"/>
    </row>
    <row r="248" spans="4:6" ht="20.100000000000001" customHeight="1" x14ac:dyDescent="0.35">
      <c r="D248" s="5"/>
      <c r="E248" s="5"/>
      <c r="F248" s="5"/>
    </row>
    <row r="249" spans="4:6" ht="20.100000000000001" customHeight="1" x14ac:dyDescent="0.35">
      <c r="D249" s="5"/>
      <c r="E249" s="5"/>
      <c r="F249" s="5"/>
    </row>
    <row r="250" spans="4:6" ht="20.100000000000001" customHeight="1" x14ac:dyDescent="0.35">
      <c r="D250" s="5"/>
      <c r="E250" s="5"/>
      <c r="F250" s="5"/>
    </row>
    <row r="251" spans="4:6" ht="20.100000000000001" customHeight="1" x14ac:dyDescent="0.35">
      <c r="D251" s="5"/>
      <c r="E251" s="5"/>
      <c r="F251" s="5"/>
    </row>
    <row r="252" spans="4:6" ht="20.100000000000001" customHeight="1" x14ac:dyDescent="0.35">
      <c r="D252" s="5"/>
      <c r="E252" s="5"/>
      <c r="F252" s="5"/>
    </row>
    <row r="253" spans="4:6" ht="20.100000000000001" customHeight="1" x14ac:dyDescent="0.35">
      <c r="D253" s="5"/>
      <c r="E253" s="5"/>
      <c r="F253" s="5"/>
    </row>
    <row r="254" spans="4:6" ht="20.100000000000001" customHeight="1" x14ac:dyDescent="0.35">
      <c r="D254" s="5"/>
      <c r="E254" s="5"/>
      <c r="F254" s="5"/>
    </row>
    <row r="255" spans="4:6" ht="20.100000000000001" customHeight="1" x14ac:dyDescent="0.35">
      <c r="D255" s="5"/>
      <c r="E255" s="5"/>
      <c r="F255" s="5"/>
    </row>
    <row r="256" spans="4:6" ht="20.100000000000001" customHeight="1" x14ac:dyDescent="0.35">
      <c r="D256" s="5"/>
      <c r="E256" s="5"/>
      <c r="F256" s="5"/>
    </row>
    <row r="257" spans="4:6" ht="20.100000000000001" customHeight="1" x14ac:dyDescent="0.35">
      <c r="D257" s="5"/>
      <c r="E257" s="5"/>
      <c r="F257" s="5"/>
    </row>
    <row r="258" spans="4:6" ht="20.100000000000001" customHeight="1" x14ac:dyDescent="0.35">
      <c r="D258" s="5"/>
      <c r="E258" s="5"/>
      <c r="F258" s="5"/>
    </row>
    <row r="259" spans="4:6" ht="20.100000000000001" customHeight="1" x14ac:dyDescent="0.35">
      <c r="D259" s="5"/>
      <c r="E259" s="5"/>
      <c r="F259" s="5"/>
    </row>
    <row r="260" spans="4:6" ht="20.100000000000001" customHeight="1" x14ac:dyDescent="0.35">
      <c r="D260" s="5"/>
      <c r="E260" s="5"/>
      <c r="F260" s="5"/>
    </row>
    <row r="261" spans="4:6" ht="20.100000000000001" customHeight="1" x14ac:dyDescent="0.35">
      <c r="D261" s="5"/>
      <c r="E261" s="5"/>
      <c r="F261" s="5"/>
    </row>
    <row r="262" spans="4:6" ht="20.100000000000001" customHeight="1" x14ac:dyDescent="0.35">
      <c r="D262" s="5"/>
      <c r="E262" s="5"/>
      <c r="F262" s="5"/>
    </row>
    <row r="263" spans="4:6" ht="20.100000000000001" customHeight="1" x14ac:dyDescent="0.35">
      <c r="D263" s="5"/>
      <c r="E263" s="5"/>
      <c r="F263" s="5"/>
    </row>
    <row r="264" spans="4:6" ht="20.100000000000001" customHeight="1" x14ac:dyDescent="0.35">
      <c r="D264" s="5"/>
      <c r="E264" s="5"/>
      <c r="F264" s="5"/>
    </row>
    <row r="265" spans="4:6" ht="20.100000000000001" customHeight="1" x14ac:dyDescent="0.35">
      <c r="D265" s="5"/>
      <c r="E265" s="5"/>
      <c r="F265" s="5"/>
    </row>
    <row r="266" spans="4:6" ht="20.100000000000001" customHeight="1" x14ac:dyDescent="0.35">
      <c r="D266" s="5"/>
      <c r="E266" s="5"/>
      <c r="F266" s="5"/>
    </row>
    <row r="267" spans="4:6" ht="20.100000000000001" customHeight="1" x14ac:dyDescent="0.35">
      <c r="D267" s="5"/>
      <c r="E267" s="5"/>
      <c r="F267" s="5"/>
    </row>
    <row r="268" spans="4:6" ht="20.100000000000001" customHeight="1" x14ac:dyDescent="0.35">
      <c r="D268" s="5"/>
      <c r="E268" s="5"/>
      <c r="F268" s="5"/>
    </row>
    <row r="269" spans="4:6" ht="20.100000000000001" customHeight="1" x14ac:dyDescent="0.35">
      <c r="D269" s="5"/>
      <c r="E269" s="5"/>
      <c r="F269" s="5"/>
    </row>
    <row r="270" spans="4:6" ht="20.100000000000001" customHeight="1" x14ac:dyDescent="0.35">
      <c r="D270" s="5"/>
      <c r="E270" s="5"/>
      <c r="F270" s="5"/>
    </row>
    <row r="271" spans="4:6" ht="20.100000000000001" customHeight="1" x14ac:dyDescent="0.35">
      <c r="D271" s="5"/>
      <c r="E271" s="5"/>
      <c r="F271" s="5"/>
    </row>
    <row r="272" spans="4:6" ht="20.100000000000001" customHeight="1" x14ac:dyDescent="0.35">
      <c r="D272" s="5"/>
      <c r="E272" s="5"/>
      <c r="F272" s="5"/>
    </row>
    <row r="273" spans="4:6" ht="20.100000000000001" customHeight="1" x14ac:dyDescent="0.35">
      <c r="D273" s="5"/>
      <c r="E273" s="5"/>
      <c r="F273" s="5"/>
    </row>
    <row r="274" spans="4:6" ht="20.100000000000001" customHeight="1" x14ac:dyDescent="0.35">
      <c r="D274" s="5"/>
      <c r="E274" s="5"/>
      <c r="F274" s="5"/>
    </row>
    <row r="275" spans="4:6" ht="20.100000000000001" customHeight="1" x14ac:dyDescent="0.35">
      <c r="D275" s="5"/>
      <c r="E275" s="5"/>
      <c r="F275" s="5"/>
    </row>
    <row r="276" spans="4:6" ht="20.100000000000001" customHeight="1" x14ac:dyDescent="0.35">
      <c r="D276" s="5"/>
      <c r="E276" s="5"/>
      <c r="F276" s="5"/>
    </row>
    <row r="277" spans="4:6" ht="20.100000000000001" customHeight="1" x14ac:dyDescent="0.35">
      <c r="D277" s="5"/>
      <c r="E277" s="5"/>
      <c r="F277" s="5"/>
    </row>
    <row r="278" spans="4:6" ht="20.100000000000001" customHeight="1" x14ac:dyDescent="0.35">
      <c r="D278" s="5"/>
      <c r="E278" s="5"/>
      <c r="F278" s="5"/>
    </row>
    <row r="279" spans="4:6" ht="20.100000000000001" customHeight="1" x14ac:dyDescent="0.35">
      <c r="D279" s="5"/>
      <c r="E279" s="5"/>
      <c r="F279" s="5"/>
    </row>
    <row r="280" spans="4:6" ht="20.100000000000001" customHeight="1" x14ac:dyDescent="0.35">
      <c r="D280" s="5"/>
      <c r="E280" s="5"/>
      <c r="F280" s="5"/>
    </row>
    <row r="281" spans="4:6" ht="20.100000000000001" customHeight="1" x14ac:dyDescent="0.35">
      <c r="D281" s="5"/>
      <c r="E281" s="5"/>
      <c r="F281" s="5"/>
    </row>
    <row r="282" spans="4:6" ht="20.100000000000001" customHeight="1" x14ac:dyDescent="0.35">
      <c r="D282" s="5"/>
      <c r="E282" s="5"/>
      <c r="F282" s="5"/>
    </row>
    <row r="283" spans="4:6" ht="20.100000000000001" customHeight="1" x14ac:dyDescent="0.35">
      <c r="D283" s="5"/>
      <c r="E283" s="5"/>
      <c r="F283" s="5"/>
    </row>
    <row r="284" spans="4:6" ht="20.100000000000001" customHeight="1" x14ac:dyDescent="0.35">
      <c r="D284" s="5"/>
      <c r="E284" s="5"/>
      <c r="F284" s="5"/>
    </row>
    <row r="285" spans="4:6" ht="20.100000000000001" customHeight="1" x14ac:dyDescent="0.35">
      <c r="D285" s="5"/>
      <c r="E285" s="5"/>
      <c r="F285" s="5"/>
    </row>
    <row r="286" spans="4:6" ht="20.100000000000001" customHeight="1" x14ac:dyDescent="0.35">
      <c r="D286" s="5"/>
      <c r="E286" s="5"/>
      <c r="F286" s="5"/>
    </row>
    <row r="287" spans="4:6" ht="20.100000000000001" customHeight="1" x14ac:dyDescent="0.35">
      <c r="D287" s="5"/>
      <c r="E287" s="5"/>
      <c r="F287" s="5"/>
    </row>
    <row r="288" spans="4:6" ht="20.100000000000001" customHeight="1" x14ac:dyDescent="0.35">
      <c r="D288" s="5"/>
      <c r="E288" s="5"/>
      <c r="F288" s="5"/>
    </row>
    <row r="289" spans="4:6" ht="20.100000000000001" customHeight="1" x14ac:dyDescent="0.35">
      <c r="D289" s="5"/>
      <c r="E289" s="5"/>
      <c r="F289" s="5"/>
    </row>
    <row r="290" spans="4:6" ht="20.100000000000001" customHeight="1" x14ac:dyDescent="0.35">
      <c r="D290" s="5"/>
      <c r="E290" s="5"/>
      <c r="F290" s="5"/>
    </row>
    <row r="291" spans="4:6" ht="20.100000000000001" customHeight="1" x14ac:dyDescent="0.35">
      <c r="D291" s="5"/>
      <c r="E291" s="5"/>
      <c r="F291" s="5"/>
    </row>
    <row r="292" spans="4:6" ht="20.100000000000001" customHeight="1" x14ac:dyDescent="0.35">
      <c r="D292" s="5"/>
      <c r="E292" s="5"/>
      <c r="F292" s="5"/>
    </row>
    <row r="293" spans="4:6" ht="20.100000000000001" customHeight="1" x14ac:dyDescent="0.35">
      <c r="D293" s="5"/>
      <c r="E293" s="5"/>
      <c r="F293" s="5"/>
    </row>
    <row r="294" spans="4:6" ht="20.100000000000001" customHeight="1" x14ac:dyDescent="0.35">
      <c r="D294" s="5"/>
      <c r="E294" s="5"/>
      <c r="F294" s="5"/>
    </row>
    <row r="295" spans="4:6" ht="20.100000000000001" customHeight="1" x14ac:dyDescent="0.35">
      <c r="D295" s="5"/>
      <c r="E295" s="5"/>
      <c r="F295" s="5"/>
    </row>
    <row r="296" spans="4:6" ht="20.100000000000001" customHeight="1" x14ac:dyDescent="0.35">
      <c r="D296" s="5"/>
      <c r="E296" s="5"/>
      <c r="F296" s="5"/>
    </row>
    <row r="297" spans="4:6" ht="20.100000000000001" customHeight="1" x14ac:dyDescent="0.35">
      <c r="D297" s="5"/>
      <c r="E297" s="5"/>
      <c r="F297" s="5"/>
    </row>
    <row r="298" spans="4:6" ht="20.100000000000001" customHeight="1" x14ac:dyDescent="0.35">
      <c r="D298" s="5"/>
      <c r="E298" s="5"/>
      <c r="F298" s="5"/>
    </row>
    <row r="299" spans="4:6" ht="20.100000000000001" customHeight="1" x14ac:dyDescent="0.35">
      <c r="D299" s="5"/>
      <c r="E299" s="5"/>
      <c r="F299" s="5"/>
    </row>
    <row r="300" spans="4:6" ht="20.100000000000001" customHeight="1" x14ac:dyDescent="0.35">
      <c r="D300" s="5"/>
      <c r="E300" s="5"/>
      <c r="F300" s="5"/>
    </row>
    <row r="301" spans="4:6" ht="20.100000000000001" customHeight="1" x14ac:dyDescent="0.35">
      <c r="D301" s="5"/>
      <c r="E301" s="5"/>
      <c r="F301" s="5"/>
    </row>
    <row r="302" spans="4:6" ht="20.100000000000001" customHeight="1" x14ac:dyDescent="0.35">
      <c r="D302" s="5"/>
      <c r="E302" s="5"/>
      <c r="F302" s="5"/>
    </row>
    <row r="303" spans="4:6" ht="20.100000000000001" customHeight="1" x14ac:dyDescent="0.35">
      <c r="D303" s="5"/>
      <c r="E303" s="5"/>
      <c r="F303" s="5"/>
    </row>
    <row r="304" spans="4:6" ht="20.100000000000001" customHeight="1" x14ac:dyDescent="0.35">
      <c r="D304" s="5"/>
      <c r="E304" s="5"/>
      <c r="F304" s="5"/>
    </row>
    <row r="305" spans="4:6" ht="20.100000000000001" customHeight="1" x14ac:dyDescent="0.35">
      <c r="D305" s="5"/>
      <c r="E305" s="5"/>
      <c r="F305" s="5"/>
    </row>
    <row r="306" spans="4:6" ht="20.100000000000001" customHeight="1" x14ac:dyDescent="0.35">
      <c r="D306" s="5"/>
      <c r="E306" s="5"/>
      <c r="F306" s="5"/>
    </row>
    <row r="307" spans="4:6" ht="20.100000000000001" customHeight="1" x14ac:dyDescent="0.35">
      <c r="D307" s="5"/>
      <c r="E307" s="5"/>
      <c r="F307" s="5"/>
    </row>
  </sheetData>
  <mergeCells count="10">
    <mergeCell ref="A119:G119"/>
    <mergeCell ref="A2:G2"/>
    <mergeCell ref="A4:G4"/>
    <mergeCell ref="B3:G3"/>
    <mergeCell ref="C121:G121"/>
    <mergeCell ref="A73:A74"/>
    <mergeCell ref="A75:A76"/>
    <mergeCell ref="A82:A84"/>
    <mergeCell ref="A115:A116"/>
    <mergeCell ref="A117:A118"/>
  </mergeCells>
  <phoneticPr fontId="0" type="noConversion"/>
  <pageMargins left="0.23622047244094491" right="0.19685039370078741" top="0.51181102362204722" bottom="0.27559055118110237" header="0.11811023622047245" footer="0.23622047244094491"/>
  <pageSetup paperSize="9" scale="75" fitToHeight="0" orientation="landscape" verticalDpi="300" r:id="rId1"/>
  <rowBreaks count="2" manualBreakCount="2">
    <brk id="65" max="7" man="1"/>
    <brk id="11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Ampop ampopagir</vt:lpstr>
      <vt:lpstr>'Ampop ampopagir'!Print_Area</vt:lpstr>
      <vt:lpstr>'Ampop ampopagir'!Print_Titles</vt:lpstr>
    </vt:vector>
  </TitlesOfParts>
  <Company>Dorproject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Aharon</dc:creator>
  <cp:lastModifiedBy>Ruben Arakelyan</cp:lastModifiedBy>
  <cp:lastPrinted>2024-11-22T08:45:16Z</cp:lastPrinted>
  <dcterms:created xsi:type="dcterms:W3CDTF">2009-04-22T11:41:30Z</dcterms:created>
  <dcterms:modified xsi:type="dcterms:W3CDTF">2024-11-22T08:45:22Z</dcterms:modified>
</cp:coreProperties>
</file>